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gine\CHIPS\Wildlife Conservation Board\Full application\Budget\"/>
    </mc:Choice>
  </mc:AlternateContent>
  <bookViews>
    <workbookView xWindow="0" yWindow="0" windowWidth="20490" windowHeight="6855" activeTab="1"/>
  </bookViews>
  <sheets>
    <sheet name="A - Applicant Budget" sheetId="1" r:id="rId1"/>
    <sheet name="B - Budget Justification" sheetId="6" r:id="rId2"/>
    <sheet name="C - Cost Share" sheetId="4" r:id="rId3"/>
    <sheet name="D - Acquisition Costs" sheetId="7" r:id="rId4"/>
  </sheets>
  <definedNames>
    <definedName name="_xlnm.Print_Area" localSheetId="0">'A - Applicant Budget'!$A$1:$D$41</definedName>
    <definedName name="_xlnm.Print_Area" localSheetId="2">'C - Cost Share'!$A$1:$H$12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6" l="1"/>
  <c r="E31" i="6"/>
  <c r="E30" i="6"/>
  <c r="E28" i="6"/>
  <c r="E27" i="6"/>
  <c r="E25" i="6"/>
  <c r="E24" i="6"/>
  <c r="E23" i="6"/>
  <c r="E22" i="6"/>
  <c r="E20" i="6"/>
  <c r="E19" i="6"/>
  <c r="E18" i="6"/>
  <c r="E17" i="6"/>
  <c r="E16" i="6"/>
  <c r="E15" i="6"/>
  <c r="E14" i="6"/>
  <c r="E12" i="6"/>
  <c r="E11" i="6"/>
  <c r="E10" i="6"/>
  <c r="E8" i="6"/>
  <c r="E7" i="6"/>
  <c r="E5" i="6"/>
  <c r="D21" i="1"/>
  <c r="D10" i="1"/>
  <c r="D9" i="1"/>
  <c r="D8" i="1"/>
  <c r="D6" i="1" l="1"/>
  <c r="F10" i="4" l="1"/>
  <c r="C34" i="6"/>
  <c r="D31" i="1"/>
  <c r="D38" i="1" s="1"/>
  <c r="D34" i="6"/>
  <c r="E32" i="6" l="1"/>
  <c r="H5" i="4" l="1"/>
  <c r="H10" i="4" s="1"/>
  <c r="H6" i="4"/>
  <c r="H7" i="4"/>
  <c r="H8" i="4"/>
  <c r="H9" i="4"/>
  <c r="D5" i="1"/>
  <c r="B14" i="7" l="1"/>
  <c r="D22" i="1" l="1"/>
  <c r="E6" i="7"/>
  <c r="E12" i="7"/>
  <c r="E7" i="7"/>
  <c r="D14" i="7" l="1"/>
  <c r="C14" i="7"/>
  <c r="E8" i="7"/>
  <c r="E9" i="7"/>
  <c r="E10" i="7"/>
  <c r="E11" i="7"/>
  <c r="E13" i="7"/>
  <c r="E14" i="7" l="1"/>
  <c r="E34" i="6" l="1"/>
</calcChain>
</file>

<file path=xl/sharedStrings.xml><?xml version="1.0" encoding="utf-8"?>
<sst xmlns="http://schemas.openxmlformats.org/spreadsheetml/2006/main" count="177" uniqueCount="131">
  <si>
    <t>Hours</t>
  </si>
  <si>
    <t>Total Project Cost</t>
  </si>
  <si>
    <t>Field Supplies</t>
  </si>
  <si>
    <t>Permit Fees</t>
  </si>
  <si>
    <t xml:space="preserve">Rate </t>
  </si>
  <si>
    <t>B. OPERATING EXPENSES: GENERAL</t>
  </si>
  <si>
    <t>General Expenses</t>
  </si>
  <si>
    <t>Total</t>
  </si>
  <si>
    <t>Applicant</t>
  </si>
  <si>
    <t>Status S, U (secured, unsecured)</t>
  </si>
  <si>
    <t>Project Title</t>
  </si>
  <si>
    <t>Date Cash Expires</t>
  </si>
  <si>
    <t>N/A</t>
  </si>
  <si>
    <r>
      <t xml:space="preserve">A. PERSONNEL SERVICES </t>
    </r>
    <r>
      <rPr>
        <b/>
        <i/>
        <sz val="11"/>
        <rFont val="Arial"/>
        <family val="2"/>
      </rPr>
      <t>(Ensure that all personnel are described in the project)</t>
    </r>
  </si>
  <si>
    <t>Insert Entity Name and Name of Grant Program, if applicable</t>
  </si>
  <si>
    <t>Date Awarded /Anticipated Award Date</t>
  </si>
  <si>
    <t>Project Role</t>
  </si>
  <si>
    <t>Staff Benefits</t>
  </si>
  <si>
    <t xml:space="preserve">   Subtotal Personnel Services</t>
  </si>
  <si>
    <t>F. GRAND TOTAL  (A + B + C + D + E)</t>
  </si>
  <si>
    <t>C. INDIRECT CHARGES (Maximum Indirect Rate 20%)</t>
  </si>
  <si>
    <r>
      <t xml:space="preserve">D.  OPERATING EXPENSES:  SUBCONTRACTORS </t>
    </r>
    <r>
      <rPr>
        <b/>
        <i/>
        <sz val="11"/>
        <rFont val="Arial"/>
        <family val="2"/>
      </rPr>
      <t>(Ensure all subcontractor tasks are described in Project Proposal)</t>
    </r>
  </si>
  <si>
    <t xml:space="preserve">  SUBTOTAL A : PERSONNEL SERVICES                                     </t>
  </si>
  <si>
    <t xml:space="preserve">  SUBTOTAL B : OPERATING EXPENSES: GENERAL                                     </t>
  </si>
  <si>
    <t xml:space="preserve">  SUBTOTAL C : INDIRECT CHARGES                                     </t>
  </si>
  <si>
    <t xml:space="preserve">  SUBTOTAL D : OPERATING EXPENSES: SUBCONTRACTORS                                     </t>
  </si>
  <si>
    <t>Amount Requested From WCB</t>
  </si>
  <si>
    <t>Total Cost Share (Non-WCB Funds)</t>
  </si>
  <si>
    <t>Total WCB Requested Cost</t>
  </si>
  <si>
    <r>
      <t>Indirect Rate</t>
    </r>
    <r>
      <rPr>
        <b/>
        <sz val="11"/>
        <color rgb="FFFF0000"/>
        <rFont val="Arial"/>
        <family val="2"/>
      </rPr>
      <t>*</t>
    </r>
    <r>
      <rPr>
        <b/>
        <sz val="11"/>
        <rFont val="Arial"/>
        <family val="2"/>
      </rPr>
      <t xml:space="preserve"> (</t>
    </r>
    <r>
      <rPr>
        <b/>
        <sz val="11"/>
        <rFont val="Calibri"/>
        <family val="2"/>
      </rPr>
      <t xml:space="preserve">≤ </t>
    </r>
    <r>
      <rPr>
        <b/>
        <sz val="11"/>
        <rFont val="Arial"/>
        <family val="2"/>
      </rPr>
      <t>20%)</t>
    </r>
  </si>
  <si>
    <t>Activity/ Equipment/ Subcontractor</t>
  </si>
  <si>
    <t>Total Cost by Task</t>
  </si>
  <si>
    <r>
      <t>E.  OPERATING EXPENSES:  MATERIALS/EQUIPMENT</t>
    </r>
    <r>
      <rPr>
        <b/>
        <sz val="14"/>
        <color rgb="FFFF0000"/>
        <rFont val="Arabic Typesetting"/>
        <family val="4"/>
      </rPr>
      <t>**</t>
    </r>
  </si>
  <si>
    <r>
      <t xml:space="preserve">  SUBTOTAL E : OPERATING EXPENSES: MATERIALS/EQUIPMENT</t>
    </r>
    <r>
      <rPr>
        <sz val="11"/>
        <color rgb="FFFF0000"/>
        <rFont val="Arial"/>
        <family val="2"/>
      </rPr>
      <t>**</t>
    </r>
  </si>
  <si>
    <r>
      <rPr>
        <sz val="11"/>
        <color rgb="FFFF0000"/>
        <rFont val="Calibri"/>
        <family val="2"/>
        <scheme val="minor"/>
      </rPr>
      <t>**</t>
    </r>
    <r>
      <rPr>
        <sz val="11"/>
        <color theme="1"/>
        <rFont val="Calibri"/>
        <family val="2"/>
        <scheme val="minor"/>
      </rPr>
      <t>In general, equipment is not eligible for funding if any of the following are true: 1) the equipment will be used for multiple projects or uses, and 2) the equipment will have a useful life after project implementation is complete.  The cost of the equipment, or a portion of it, may be used for cost share.</t>
    </r>
  </si>
  <si>
    <t>Justification (provide a short justification of budget item and cost)</t>
  </si>
  <si>
    <t>Brief summary of how cost share resources will be applied to project. Where applicable, link to tasks identified in the project description (e.g., Task 3 – project construction activities at site 1a).</t>
  </si>
  <si>
    <t>WCB Prop 68
(See Applicant Budget)</t>
  </si>
  <si>
    <t xml:space="preserve">Associated Costs Subtotal </t>
  </si>
  <si>
    <t>Baseline Conditions Report</t>
  </si>
  <si>
    <t>Survey Costs</t>
  </si>
  <si>
    <t>Staff Costs</t>
  </si>
  <si>
    <t>Title Insurance, Escrow and Closing Costs</t>
  </si>
  <si>
    <t>Phase 1 and Mineral Remoteness</t>
  </si>
  <si>
    <t>Appraisal</t>
  </si>
  <si>
    <r>
      <rPr>
        <sz val="11"/>
        <color rgb="FFFF0000"/>
        <rFont val="Arial"/>
        <family val="2"/>
      </rPr>
      <t>*</t>
    </r>
    <r>
      <rPr>
        <sz val="11"/>
        <color theme="1"/>
        <rFont val="Arial"/>
        <family val="2"/>
      </rPr>
      <t>Task Number/Name</t>
    </r>
  </si>
  <si>
    <r>
      <rPr>
        <sz val="11"/>
        <color rgb="FFFF0000"/>
        <rFont val="Arial"/>
        <family val="2"/>
      </rPr>
      <t>*</t>
    </r>
    <r>
      <rPr>
        <u/>
        <sz val="11"/>
        <color theme="1"/>
        <rFont val="Arial"/>
        <family val="2"/>
      </rPr>
      <t>Community Access</t>
    </r>
    <r>
      <rPr>
        <sz val="11"/>
        <color theme="1"/>
        <rFont val="Arial"/>
        <family val="2"/>
      </rPr>
      <t>:  Proposition 68 defined community access as “engagement programs, technical assistance, or facilities that maximize safe and equitable physical admittance, especially for low-income communities, to natural or cultural resources, community education, or recreational amenities” (PRC 80132f).  If the proposed project involves community access-related costs, identify them as a separate task in this worksheet (not to exceed 5% of the grant amount from WCB) and describe the community access task and deliverables here:</t>
    </r>
  </si>
  <si>
    <r>
      <t xml:space="preserve">Cash </t>
    </r>
    <r>
      <rPr>
        <sz val="11"/>
        <color rgb="FFFF0000"/>
        <rFont val="Arial"/>
        <family val="2"/>
      </rPr>
      <t>*</t>
    </r>
  </si>
  <si>
    <r>
      <t xml:space="preserve">In-kind </t>
    </r>
    <r>
      <rPr>
        <sz val="11"/>
        <color rgb="FFFF0000"/>
        <rFont val="Arial"/>
        <family val="2"/>
      </rPr>
      <t>*</t>
    </r>
  </si>
  <si>
    <t>WCB</t>
  </si>
  <si>
    <t>Cost</t>
  </si>
  <si>
    <t>Property Sales Price</t>
  </si>
  <si>
    <t>Landowner</t>
  </si>
  <si>
    <r>
      <t xml:space="preserve">Acquisition Costs </t>
    </r>
    <r>
      <rPr>
        <sz val="16"/>
        <color theme="1"/>
        <rFont val="Arial"/>
        <family val="2"/>
      </rPr>
      <t>- Acquisition Projects Only</t>
    </r>
  </si>
  <si>
    <t>Indirect acquisition costs will not be funded by WCB but may be included as cost share for the overall grant. These indirect costs include, but are not limited to, appraisal, title, escrow, closing costs, phase 1 reports, baseline documentation reports, mineral remoteness opinions or other technical consultation or legal fees.  Add or subtract rows as necessary.</t>
  </si>
  <si>
    <r>
      <t>Budget Justification</t>
    </r>
    <r>
      <rPr>
        <sz val="14"/>
        <color theme="1"/>
        <rFont val="Arial"/>
        <family val="2"/>
      </rPr>
      <t xml:space="preserve"> - Planning and Implementation Projects Only   </t>
    </r>
  </si>
  <si>
    <r>
      <t xml:space="preserve">Cost Share </t>
    </r>
    <r>
      <rPr>
        <sz val="14"/>
        <color theme="1"/>
        <rFont val="Arial"/>
        <family val="2"/>
      </rPr>
      <t>- Planning, Implementation, and Acquisition Projects</t>
    </r>
  </si>
  <si>
    <r>
      <t xml:space="preserve">Other State Agency
</t>
    </r>
    <r>
      <rPr>
        <i/>
        <sz val="11"/>
        <color theme="1"/>
        <rFont val="Arial"/>
        <family val="2"/>
      </rPr>
      <t>(insert additional rows, as needed, to identify each agency)</t>
    </r>
  </si>
  <si>
    <r>
      <t xml:space="preserve">Applicant Budget </t>
    </r>
    <r>
      <rPr>
        <sz val="14"/>
        <rFont val="Arial"/>
        <family val="2"/>
      </rPr>
      <t>- Planning and Implementation Projects Only                                   (only include amounts requested from WCB)</t>
    </r>
  </si>
  <si>
    <r>
      <rPr>
        <sz val="11"/>
        <color rgb="FFFF0000"/>
        <rFont val="Calibri"/>
        <family val="2"/>
        <scheme val="minor"/>
      </rPr>
      <t>*</t>
    </r>
    <r>
      <rPr>
        <sz val="11"/>
        <color theme="1"/>
        <rFont val="Calibri"/>
        <family val="2"/>
        <scheme val="minor"/>
      </rPr>
      <t>Actual indirect rate of the Organization not to exceed 20% of Personnel Services (Subtotal A) and General Operating Expenses (Subtotal B).  Please explain the methodology used to determine the rate and provide detailed calculations in support of the indirect cost rate.</t>
    </r>
  </si>
  <si>
    <r>
      <rPr>
        <i/>
        <sz val="11"/>
        <color rgb="FFFF0000"/>
        <rFont val="Arial"/>
        <family val="2"/>
      </rPr>
      <t>*</t>
    </r>
    <r>
      <rPr>
        <i/>
        <sz val="11"/>
        <color theme="1"/>
        <rFont val="Arial"/>
        <family val="2"/>
      </rPr>
      <t xml:space="preserve"> If awarded cost share must be used to support the proposed project, must be spent between PSN release and the end of the grant term, and must be secured prior to application submission.</t>
    </r>
  </si>
  <si>
    <t>Upper Mokelumne River Watershed Habitat Restoration and Defense Project</t>
  </si>
  <si>
    <t>Indirect Charges = (Subtotal A + Subtotal B) * (10%)</t>
  </si>
  <si>
    <r>
      <t>Federal Agency -</t>
    </r>
    <r>
      <rPr>
        <sz val="11"/>
        <color theme="1"/>
        <rFont val="Arial"/>
        <family val="2"/>
      </rPr>
      <t xml:space="preserve"> US Forest Service, Eldorado National Forest, Amador Ranger District</t>
    </r>
  </si>
  <si>
    <r>
      <t xml:space="preserve">Other sources including Project Partners-
</t>
    </r>
    <r>
      <rPr>
        <sz val="11"/>
        <color theme="1"/>
        <rFont val="Arial"/>
        <family val="2"/>
      </rPr>
      <t>UMRWA</t>
    </r>
  </si>
  <si>
    <t>-</t>
  </si>
  <si>
    <t>Task 2. Project implementation</t>
  </si>
  <si>
    <t>Task 2.3.1 Administration</t>
  </si>
  <si>
    <t>Task 1. Project administration and management</t>
  </si>
  <si>
    <t>Task 2.4.1 Administration</t>
  </si>
  <si>
    <t>Task 2.1 CEQA</t>
  </si>
  <si>
    <t>UMRWA</t>
  </si>
  <si>
    <t>CHIPS</t>
  </si>
  <si>
    <t>Subcontractor TBD</t>
  </si>
  <si>
    <t>USFS</t>
  </si>
  <si>
    <t>Task 2.2 Field management by RPF</t>
  </si>
  <si>
    <t>Task 2.3.2 Site preparation</t>
  </si>
  <si>
    <t>Task 2.3.3 Field implementation</t>
  </si>
  <si>
    <t>Task 2.3 Reforestation interplanting</t>
  </si>
  <si>
    <t>Task 2.4  Reforestation thinning of natural stands and plantations</t>
  </si>
  <si>
    <t>Task 2.6 Aspen restoration</t>
  </si>
  <si>
    <t>Task 2.6.1 Fence put up/take down</t>
  </si>
  <si>
    <t>Task 2.6.2 Fence management</t>
  </si>
  <si>
    <t>Task 2.7 Fuels reduction</t>
  </si>
  <si>
    <t xml:space="preserve">USFS </t>
  </si>
  <si>
    <t>Project adminstration and management, includes benefits and 20% indirect</t>
  </si>
  <si>
    <t>Power Fire Culvert and Erosion Control Project implementation and completion of CEQA.</t>
  </si>
  <si>
    <t>Match will facilitate fuels reduction hand treatment implementation and administration within and adjacnet to the project area.</t>
  </si>
  <si>
    <t xml:space="preserve">Match will facilitate reforestation interplanting and thinning administration, interplanting site preparation, prescribed burning, aspen stand fence maintenance, and fuel reduction hand treatment. </t>
  </si>
  <si>
    <t>Task 2.4.2 Limited operating period surveys</t>
  </si>
  <si>
    <t>Task 2.4.3 Coordination and flagging for sensitive resources</t>
  </si>
  <si>
    <t>Calaveras Healthy Impact Production Solutions (CHIPS)</t>
  </si>
  <si>
    <t>Task 2.5 Reforestation thinning and release of small trees</t>
  </si>
  <si>
    <t>Task 2.8 ACCG Reforestation Planting and Thinning Monitoring</t>
  </si>
  <si>
    <t>ACCG Monitoring</t>
  </si>
  <si>
    <t>Reforestation field implementation</t>
  </si>
  <si>
    <t>Reforestation thinning post fire and planted stands</t>
  </si>
  <si>
    <t>Aspen stand restoration</t>
  </si>
  <si>
    <t>Fuels reduction implementation</t>
  </si>
  <si>
    <t/>
  </si>
  <si>
    <t>Task 2.4.4 Seed and seedling procurement</t>
  </si>
  <si>
    <t>Task 2.4.5 Mechanical treatment</t>
  </si>
  <si>
    <t>Task 2.4.6 Hand treatment</t>
  </si>
  <si>
    <t>Task 2.4.7 Plantation survival monitoring</t>
  </si>
  <si>
    <t>Project manager @ 40 hrs/month*48 months</t>
  </si>
  <si>
    <t>Executive Director @ 8 hrs/month*48 months</t>
  </si>
  <si>
    <t>Field management by Registered Professional Forester @ 12 hrs/month*48 months</t>
  </si>
  <si>
    <t>USFS/CHIPS</t>
  </si>
  <si>
    <t>Task 2.5.1 Limited operating period surveys</t>
  </si>
  <si>
    <t>Task 2.5.2 Coordination and flagging for sensitive resources</t>
  </si>
  <si>
    <t>Task 2.5.3 Hand treatment</t>
  </si>
  <si>
    <t>Task 2.5.4 Prescribed burning</t>
  </si>
  <si>
    <t>Task 2.7.1 Hand treatment</t>
  </si>
  <si>
    <t xml:space="preserve">Task 2.7.2 Prescribed burning </t>
  </si>
  <si>
    <t>Task 2.7.3 Culvert repair and road improvements</t>
  </si>
  <si>
    <t>Necessary to complete CEQA prior to WCB grant award.</t>
  </si>
  <si>
    <t>Support field contract compliance and reporting.</t>
  </si>
  <si>
    <t>Adminster and coordinate with project team and contractor.</t>
  </si>
  <si>
    <t>Prepare units for planting.</t>
  </si>
  <si>
    <t>Plant containerized and bare root trees.</t>
  </si>
  <si>
    <t>Site preparation protect sensitive resources identified as part of NEPA.</t>
  </si>
  <si>
    <t xml:space="preserve">Supply procurement. </t>
  </si>
  <si>
    <t>Mechanincally thin planted and naturally reforested areas (e.g., mastication)</t>
  </si>
  <si>
    <t>Hand treat surface fuels and small diameter trees (e.g., chainsaws and chippers)</t>
  </si>
  <si>
    <t>Conduct wildlife surveys as required.</t>
  </si>
  <si>
    <t>Prescribed burn, open pile burning, and/or helicopter ignition, as needed.</t>
  </si>
  <si>
    <t>Conduct survival monitoring as required.</t>
  </si>
  <si>
    <t>Seasonally put up and take down fence to protect aspen.</t>
  </si>
  <si>
    <t xml:space="preserve">Monitor fence twice per season to ensure efficacy and determine when to remove. </t>
  </si>
  <si>
    <t>Repair and replace culverts and roads damaged by the Power Fire to reduce erosion, protect water quality and facilitate forest restoration and maintenance access.</t>
  </si>
  <si>
    <t>Conduct monitoring of planted areas and thinned plantatations to address ACCG Monitoring Strategy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</si>
</sst>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22">
    <font>
      <sz val="11"/>
      <color theme="1"/>
      <name val="Calibri"/>
      <family val="2"/>
      <scheme val="minor"/>
    </font>
    <font>
      <sz val="11"/>
      <color theme="1"/>
      <name val="Calibri"/>
      <family val="2"/>
      <scheme val="minor"/>
    </font>
    <font>
      <b/>
      <sz val="14"/>
      <name val="Arial"/>
      <family val="2"/>
    </font>
    <font>
      <sz val="11"/>
      <color theme="1"/>
      <name val="Arial"/>
      <family val="2"/>
    </font>
    <font>
      <b/>
      <sz val="11"/>
      <color theme="1"/>
      <name val="Arial"/>
      <family val="2"/>
    </font>
    <font>
      <i/>
      <sz val="11"/>
      <color theme="1"/>
      <name val="Arial"/>
      <family val="2"/>
    </font>
    <font>
      <b/>
      <sz val="14"/>
      <color theme="1"/>
      <name val="Arial"/>
      <family val="2"/>
    </font>
    <font>
      <b/>
      <sz val="11"/>
      <name val="Arial"/>
      <family val="2"/>
    </font>
    <font>
      <b/>
      <i/>
      <sz val="11"/>
      <name val="Arial"/>
      <family val="2"/>
    </font>
    <font>
      <sz val="11"/>
      <name val="Arial"/>
      <family val="2"/>
    </font>
    <font>
      <i/>
      <sz val="11"/>
      <name val="Arial"/>
      <family val="2"/>
    </font>
    <font>
      <sz val="11"/>
      <color rgb="FFFF0000"/>
      <name val="Calibri"/>
      <family val="2"/>
      <scheme val="minor"/>
    </font>
    <font>
      <b/>
      <sz val="11"/>
      <color rgb="FFFF0000"/>
      <name val="Arial"/>
      <family val="2"/>
    </font>
    <font>
      <b/>
      <sz val="11"/>
      <name val="Calibri"/>
      <family val="2"/>
    </font>
    <font>
      <b/>
      <sz val="14"/>
      <color rgb="FFFF0000"/>
      <name val="Arabic Typesetting"/>
      <family val="4"/>
    </font>
    <font>
      <sz val="11"/>
      <color rgb="FFFF0000"/>
      <name val="Arial"/>
      <family val="2"/>
    </font>
    <font>
      <u/>
      <sz val="11"/>
      <color theme="1"/>
      <name val="Arial"/>
      <family val="2"/>
    </font>
    <font>
      <b/>
      <sz val="16"/>
      <color theme="1"/>
      <name val="Arial"/>
      <family val="2"/>
    </font>
    <font>
      <sz val="16"/>
      <color theme="1"/>
      <name val="Arial"/>
      <family val="2"/>
    </font>
    <font>
      <sz val="14"/>
      <name val="Arial"/>
      <family val="2"/>
    </font>
    <font>
      <i/>
      <sz val="11"/>
      <color rgb="FFFF0000"/>
      <name val="Arial"/>
      <family val="2"/>
    </font>
    <font>
      <sz val="14"/>
      <color theme="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56">
    <xf numFmtId="0" fontId="0" fillId="0" borderId="0" xfId="0"/>
    <xf numFmtId="0" fontId="0" fillId="0" borderId="0" xfId="0"/>
    <xf numFmtId="0" fontId="0" fillId="0" borderId="0" xfId="0"/>
    <xf numFmtId="0" fontId="3" fillId="0" borderId="0" xfId="0" applyFont="1"/>
    <xf numFmtId="0" fontId="4" fillId="0" borderId="19" xfId="0" applyFont="1" applyBorder="1" applyAlignment="1">
      <alignment horizontal="left" vertical="center" wrapText="1"/>
    </xf>
    <xf numFmtId="42" fontId="3" fillId="0" borderId="19" xfId="0" applyNumberFormat="1" applyFont="1" applyBorder="1" applyAlignment="1">
      <alignment horizontal="center" vertical="center"/>
    </xf>
    <xf numFmtId="0" fontId="5" fillId="0" borderId="19" xfId="0" applyFont="1" applyBorder="1" applyAlignment="1">
      <alignment horizontal="left" vertical="center" wrapText="1"/>
    </xf>
    <xf numFmtId="0" fontId="9" fillId="0" borderId="6" xfId="0" applyFont="1" applyBorder="1" applyAlignment="1">
      <alignment horizontal="right" vertical="center" wrapText="1"/>
    </xf>
    <xf numFmtId="10" fontId="9" fillId="0" borderId="11" xfId="0" applyNumberFormat="1" applyFont="1" applyBorder="1" applyAlignment="1">
      <alignment horizontal="right" vertical="center" wrapText="1"/>
    </xf>
    <xf numFmtId="0" fontId="9" fillId="0" borderId="0" xfId="0" applyFont="1" applyBorder="1" applyAlignment="1">
      <alignment horizontal="right" vertical="center" wrapText="1"/>
    </xf>
    <xf numFmtId="0" fontId="9" fillId="0" borderId="10" xfId="0" applyFont="1" applyBorder="1" applyAlignment="1">
      <alignment horizontal="right" vertical="center" wrapText="1"/>
    </xf>
    <xf numFmtId="42" fontId="9" fillId="0" borderId="7" xfId="0" applyNumberFormat="1" applyFont="1" applyBorder="1" applyAlignment="1">
      <alignment horizontal="left" vertical="center" wrapText="1"/>
    </xf>
    <xf numFmtId="42" fontId="9" fillId="0" borderId="1" xfId="0" applyNumberFormat="1" applyFont="1" applyBorder="1" applyAlignment="1">
      <alignment horizontal="left" vertical="center" wrapText="1"/>
    </xf>
    <xf numFmtId="0" fontId="9" fillId="0" borderId="7" xfId="0" applyFont="1" applyBorder="1" applyAlignment="1">
      <alignment horizontal="right" vertical="center" wrapText="1"/>
    </xf>
    <xf numFmtId="42" fontId="9" fillId="0" borderId="7" xfId="0" applyNumberFormat="1" applyFont="1" applyBorder="1" applyAlignment="1">
      <alignment horizontal="righ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14" fontId="3" fillId="0" borderId="19" xfId="0" applyNumberFormat="1" applyFont="1" applyBorder="1" applyAlignment="1">
      <alignment horizontal="center" vertical="center"/>
    </xf>
    <xf numFmtId="0" fontId="3" fillId="0" borderId="19" xfId="0" applyNumberFormat="1" applyFont="1" applyBorder="1" applyAlignment="1">
      <alignment horizontal="center" vertical="center"/>
    </xf>
    <xf numFmtId="44" fontId="9" fillId="0" borderId="15" xfId="1" applyFont="1" applyBorder="1" applyAlignment="1">
      <alignment horizontal="left" vertical="center" wrapText="1"/>
    </xf>
    <xf numFmtId="44" fontId="9" fillId="0" borderId="1" xfId="1" applyFont="1" applyBorder="1" applyAlignment="1">
      <alignment horizontal="left" vertical="center" wrapText="1"/>
    </xf>
    <xf numFmtId="44" fontId="9" fillId="0" borderId="8" xfId="1" applyFont="1" applyBorder="1" applyAlignment="1">
      <alignment horizontal="left" vertical="center" wrapText="1"/>
    </xf>
    <xf numFmtId="42" fontId="9" fillId="0" borderId="8" xfId="0" applyNumberFormat="1" applyFont="1" applyBorder="1" applyAlignment="1">
      <alignment horizontal="left" vertical="center" wrapText="1"/>
    </xf>
    <xf numFmtId="42" fontId="9" fillId="0" borderId="10" xfId="0" applyNumberFormat="1" applyFont="1" applyBorder="1" applyAlignment="1">
      <alignment horizontal="left" vertical="center" wrapText="1"/>
    </xf>
    <xf numFmtId="44" fontId="9" fillId="0" borderId="21" xfId="0" applyNumberFormat="1" applyFont="1" applyBorder="1" applyAlignment="1">
      <alignment horizontal="right" vertical="center" wrapText="1"/>
    </xf>
    <xf numFmtId="0" fontId="0" fillId="0" borderId="0" xfId="0" applyAlignment="1">
      <alignment horizontal="right"/>
    </xf>
    <xf numFmtId="0" fontId="4" fillId="0" borderId="19" xfId="0" applyFont="1" applyFill="1" applyBorder="1"/>
    <xf numFmtId="0" fontId="3" fillId="0" borderId="19" xfId="0" applyFont="1" applyFill="1" applyBorder="1" applyAlignment="1">
      <alignment vertical="center" wrapText="1"/>
    </xf>
    <xf numFmtId="0" fontId="3" fillId="0" borderId="19" xfId="0" applyFont="1" applyBorder="1"/>
    <xf numFmtId="44" fontId="3" fillId="0" borderId="19" xfId="0" applyNumberFormat="1" applyFont="1" applyFill="1" applyBorder="1" applyAlignment="1">
      <alignment horizontal="right"/>
    </xf>
    <xf numFmtId="44" fontId="3" fillId="0" borderId="19" xfId="0" applyNumberFormat="1" applyFont="1" applyBorder="1" applyAlignment="1">
      <alignment horizontal="right"/>
    </xf>
    <xf numFmtId="0" fontId="4" fillId="0" borderId="19" xfId="0" applyFont="1" applyBorder="1"/>
    <xf numFmtId="0" fontId="4" fillId="0" borderId="19" xfId="0" applyFont="1" applyBorder="1" applyAlignment="1"/>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42" fontId="9" fillId="0" borderId="24" xfId="0" applyNumberFormat="1"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2" fontId="9" fillId="0" borderId="25"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42" fontId="9" fillId="0" borderId="11" xfId="0" applyNumberFormat="1" applyFont="1" applyBorder="1" applyAlignment="1">
      <alignment horizontal="left" vertical="center" wrapText="1"/>
    </xf>
    <xf numFmtId="0" fontId="7" fillId="0" borderId="31" xfId="0" applyFont="1" applyBorder="1" applyAlignment="1">
      <alignment horizontal="right" vertical="center" wrapText="1"/>
    </xf>
    <xf numFmtId="42" fontId="9" fillId="0" borderId="30" xfId="0" applyNumberFormat="1" applyFont="1" applyBorder="1" applyAlignment="1">
      <alignment horizontal="left" vertical="center" wrapText="1"/>
    </xf>
    <xf numFmtId="0" fontId="7" fillId="0" borderId="29" xfId="0" applyFont="1" applyBorder="1" applyAlignment="1">
      <alignment horizontal="right" vertical="center" wrapText="1"/>
    </xf>
    <xf numFmtId="0" fontId="9" fillId="0" borderId="31" xfId="0" applyFont="1" applyBorder="1" applyAlignment="1">
      <alignment horizontal="center"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44" fontId="9" fillId="0" borderId="15" xfId="0" applyNumberFormat="1" applyFont="1" applyBorder="1" applyAlignment="1">
      <alignment horizontal="center" vertical="center" wrapText="1"/>
    </xf>
    <xf numFmtId="0" fontId="7" fillId="0" borderId="1" xfId="0" applyFont="1" applyFill="1" applyBorder="1" applyAlignment="1">
      <alignment vertical="center" wrapText="1"/>
    </xf>
    <xf numFmtId="10" fontId="9" fillId="4" borderId="15" xfId="0" applyNumberFormat="1" applyFont="1" applyFill="1" applyBorder="1" applyAlignment="1">
      <alignment horizontal="center" vertical="center" wrapText="1"/>
    </xf>
    <xf numFmtId="42" fontId="9" fillId="4" borderId="15" xfId="0" applyNumberFormat="1"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5" borderId="19" xfId="0" applyFont="1" applyFill="1" applyBorder="1" applyAlignment="1">
      <alignment horizontal="center" vertical="center"/>
    </xf>
    <xf numFmtId="0" fontId="3" fillId="5" borderId="19" xfId="0" applyFont="1" applyFill="1" applyBorder="1" applyAlignment="1">
      <alignment horizontal="left" vertical="center"/>
    </xf>
    <xf numFmtId="0" fontId="4" fillId="2" borderId="19" xfId="0" applyFont="1" applyFill="1" applyBorder="1" applyAlignment="1">
      <alignment horizontal="center"/>
    </xf>
    <xf numFmtId="44" fontId="3" fillId="0" borderId="19" xfId="1" applyFont="1" applyBorder="1"/>
    <xf numFmtId="44" fontId="3" fillId="0" borderId="34" xfId="1" applyFont="1" applyBorder="1"/>
    <xf numFmtId="0" fontId="3" fillId="0" borderId="34" xfId="0" applyFont="1" applyBorder="1"/>
    <xf numFmtId="0" fontId="4" fillId="0" borderId="32" xfId="0" applyFont="1" applyBorder="1" applyAlignment="1">
      <alignment horizontal="right"/>
    </xf>
    <xf numFmtId="44" fontId="4" fillId="0" borderId="35" xfId="1" applyFont="1" applyBorder="1"/>
    <xf numFmtId="44" fontId="4" fillId="0" borderId="33" xfId="1" applyFont="1" applyBorder="1"/>
    <xf numFmtId="0" fontId="4" fillId="0" borderId="34" xfId="0" applyFont="1" applyBorder="1" applyAlignment="1">
      <alignment horizontal="left" vertical="center" wrapText="1"/>
    </xf>
    <xf numFmtId="42" fontId="3" fillId="0" borderId="34" xfId="0" applyNumberFormat="1" applyFont="1" applyBorder="1" applyAlignment="1">
      <alignment horizontal="center" vertical="center"/>
    </xf>
    <xf numFmtId="0" fontId="3" fillId="0" borderId="34" xfId="0" applyNumberFormat="1" applyFont="1" applyBorder="1" applyAlignment="1">
      <alignment horizontal="center" vertical="center"/>
    </xf>
    <xf numFmtId="14" fontId="3" fillId="0" borderId="34" xfId="0" applyNumberFormat="1" applyFont="1" applyBorder="1" applyAlignment="1">
      <alignment horizontal="center" vertical="center"/>
    </xf>
    <xf numFmtId="0" fontId="5" fillId="0" borderId="34" xfId="0" applyFont="1" applyBorder="1" applyAlignment="1">
      <alignment horizontal="left" vertical="center" wrapText="1"/>
    </xf>
    <xf numFmtId="0" fontId="4" fillId="0" borderId="32" xfId="0" applyFont="1" applyBorder="1" applyAlignment="1">
      <alignment horizontal="left" vertical="center" wrapText="1"/>
    </xf>
    <xf numFmtId="42" fontId="3" fillId="0" borderId="35" xfId="0" applyNumberFormat="1" applyFont="1" applyBorder="1" applyAlignment="1">
      <alignment horizontal="center" vertical="center"/>
    </xf>
    <xf numFmtId="0" fontId="3" fillId="5" borderId="35" xfId="0" applyFont="1" applyFill="1" applyBorder="1" applyAlignment="1">
      <alignment horizontal="center" vertical="center"/>
    </xf>
    <xf numFmtId="0" fontId="3" fillId="5" borderId="35" xfId="0" applyFont="1" applyFill="1" applyBorder="1" applyAlignment="1">
      <alignment horizontal="left" vertical="center"/>
    </xf>
    <xf numFmtId="0" fontId="4" fillId="0" borderId="12" xfId="0" applyFont="1" applyBorder="1" applyAlignment="1">
      <alignment horizontal="right"/>
    </xf>
    <xf numFmtId="44" fontId="3" fillId="0" borderId="35" xfId="0" applyNumberFormat="1" applyFont="1" applyBorder="1" applyAlignment="1">
      <alignment horizontal="right"/>
    </xf>
    <xf numFmtId="44" fontId="3" fillId="0" borderId="33" xfId="0" applyNumberFormat="1" applyFont="1" applyBorder="1" applyAlignment="1">
      <alignment horizontal="right"/>
    </xf>
    <xf numFmtId="44" fontId="4" fillId="0" borderId="36" xfId="1" applyFont="1" applyBorder="1" applyAlignment="1">
      <alignment horizontal="right"/>
    </xf>
    <xf numFmtId="0" fontId="3" fillId="0" borderId="19" xfId="0" applyFont="1" applyFill="1" applyBorder="1" applyAlignment="1">
      <alignment horizontal="left" vertical="center" wrapText="1"/>
    </xf>
    <xf numFmtId="0" fontId="10" fillId="0" borderId="15" xfId="0" applyFont="1" applyBorder="1" applyAlignment="1">
      <alignment horizontal="left" vertical="center" wrapText="1"/>
    </xf>
    <xf numFmtId="0" fontId="10" fillId="0" borderId="18" xfId="0" applyFont="1" applyBorder="1" applyAlignment="1">
      <alignment horizontal="left" vertical="center" wrapText="1"/>
    </xf>
    <xf numFmtId="44" fontId="9" fillId="0" borderId="1" xfId="0" applyNumberFormat="1" applyFont="1" applyBorder="1" applyAlignment="1">
      <alignment horizontal="center" vertical="center" wrapText="1"/>
    </xf>
    <xf numFmtId="0" fontId="3" fillId="0" borderId="19" xfId="0" applyFont="1" applyBorder="1" applyAlignment="1">
      <alignment horizontal="left"/>
    </xf>
    <xf numFmtId="42" fontId="9" fillId="4" borderId="7" xfId="0" applyNumberFormat="1" applyFont="1" applyFill="1" applyBorder="1" applyAlignment="1">
      <alignment horizontal="left" vertical="center" wrapText="1"/>
    </xf>
    <xf numFmtId="0" fontId="9" fillId="0" borderId="15" xfId="1" applyNumberFormat="1" applyFont="1" applyBorder="1" applyAlignment="1">
      <alignment horizontal="right" vertical="center" wrapText="1"/>
    </xf>
    <xf numFmtId="0" fontId="9" fillId="0" borderId="1" xfId="0" applyNumberFormat="1" applyFont="1" applyBorder="1" applyAlignment="1">
      <alignment horizontal="center" vertical="center" wrapText="1"/>
    </xf>
    <xf numFmtId="0" fontId="3" fillId="4" borderId="19" xfId="0" applyFont="1" applyFill="1" applyBorder="1" applyAlignment="1">
      <alignment horizontal="left" vertical="center" wrapText="1"/>
    </xf>
    <xf numFmtId="0" fontId="3" fillId="4" borderId="19" xfId="0" applyFont="1" applyFill="1" applyBorder="1" applyAlignment="1">
      <alignment vertical="center" wrapText="1"/>
    </xf>
    <xf numFmtId="44" fontId="3" fillId="4" borderId="19" xfId="0" applyNumberFormat="1" applyFont="1" applyFill="1" applyBorder="1" applyAlignment="1">
      <alignment horizontal="right"/>
    </xf>
    <xf numFmtId="0" fontId="3" fillId="4" borderId="19" xfId="0" applyFont="1" applyFill="1" applyBorder="1"/>
    <xf numFmtId="0" fontId="3" fillId="4" borderId="19" xfId="0" applyFont="1" applyFill="1" applyBorder="1" applyAlignment="1">
      <alignment wrapText="1"/>
    </xf>
    <xf numFmtId="0" fontId="3" fillId="0" borderId="19" xfId="0" applyFont="1" applyBorder="1" applyAlignment="1">
      <alignment wrapText="1"/>
    </xf>
    <xf numFmtId="42" fontId="9" fillId="0" borderId="19" xfId="0" quotePrefix="1" applyNumberFormat="1" applyFont="1" applyBorder="1" applyAlignment="1">
      <alignment horizontal="right"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12" xfId="0" applyFont="1" applyBorder="1" applyAlignment="1">
      <alignment horizontal="right" vertical="center" wrapText="1"/>
    </xf>
    <xf numFmtId="0" fontId="7" fillId="0" borderId="6" xfId="0" applyFont="1" applyBorder="1" applyAlignment="1">
      <alignment horizontal="right" vertical="center" wrapText="1"/>
    </xf>
    <xf numFmtId="0" fontId="7" fillId="0" borderId="7" xfId="0" applyFont="1" applyBorder="1" applyAlignment="1">
      <alignment horizontal="right" vertical="center" wrapText="1"/>
    </xf>
    <xf numFmtId="0" fontId="9" fillId="0" borderId="16" xfId="0" applyFont="1" applyBorder="1" applyAlignment="1">
      <alignment horizontal="left" vertical="center" wrapText="1"/>
    </xf>
    <xf numFmtId="0" fontId="9" fillId="0" borderId="20" xfId="0" applyFont="1" applyBorder="1" applyAlignment="1">
      <alignment horizontal="left" vertical="center"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0" borderId="23" xfId="0" applyFont="1" applyBorder="1" applyAlignment="1">
      <alignment horizontal="right" vertical="center" wrapText="1"/>
    </xf>
    <xf numFmtId="0" fontId="7" fillId="0" borderId="22" xfId="0" applyFont="1" applyBorder="1" applyAlignment="1">
      <alignment horizontal="right" vertical="center" wrapText="1"/>
    </xf>
    <xf numFmtId="0" fontId="7" fillId="0" borderId="24" xfId="0" applyFont="1" applyBorder="1" applyAlignment="1">
      <alignment horizontal="right" vertical="center" wrapText="1"/>
    </xf>
    <xf numFmtId="0" fontId="0" fillId="0" borderId="0" xfId="0" applyAlignment="1">
      <alignment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5" borderId="5" xfId="0" applyFont="1" applyFill="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9" fillId="4" borderId="2" xfId="0" applyFont="1" applyFill="1" applyBorder="1" applyAlignment="1">
      <alignment horizontal="left" vertical="center" wrapText="1"/>
    </xf>
    <xf numFmtId="0" fontId="9" fillId="4" borderId="4" xfId="0" applyFont="1" applyFill="1" applyBorder="1" applyAlignment="1">
      <alignment horizontal="lef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7" xfId="0" applyFont="1" applyBorder="1" applyAlignment="1">
      <alignment horizontal="right" vertical="center" wrapText="1"/>
    </xf>
    <xf numFmtId="0" fontId="4" fillId="0" borderId="27" xfId="0" applyFont="1" applyFill="1" applyBorder="1" applyAlignment="1">
      <alignment horizontal="left"/>
    </xf>
    <xf numFmtId="0" fontId="4" fillId="0" borderId="28" xfId="0" applyFont="1" applyFill="1" applyBorder="1" applyAlignment="1">
      <alignment horizontal="left"/>
    </xf>
    <xf numFmtId="0" fontId="4" fillId="0" borderId="26" xfId="0" applyFont="1" applyFill="1" applyBorder="1" applyAlignment="1">
      <alignment horizontal="left"/>
    </xf>
    <xf numFmtId="0" fontId="6" fillId="0" borderId="27" xfId="0" applyFont="1" applyFill="1" applyBorder="1" applyAlignment="1">
      <alignment horizontal="left"/>
    </xf>
    <xf numFmtId="0" fontId="6" fillId="0" borderId="28" xfId="0" applyFont="1" applyFill="1" applyBorder="1" applyAlignment="1">
      <alignment horizontal="left"/>
    </xf>
    <xf numFmtId="0" fontId="6" fillId="0" borderId="26" xfId="0" applyFont="1" applyFill="1" applyBorder="1" applyAlignment="1">
      <alignment horizontal="left"/>
    </xf>
    <xf numFmtId="0" fontId="3" fillId="0" borderId="0" xfId="0" applyFont="1" applyBorder="1" applyAlignment="1">
      <alignment vertical="top" wrapText="1"/>
    </xf>
    <xf numFmtId="0" fontId="5" fillId="0" borderId="0" xfId="0" applyFont="1" applyAlignment="1">
      <alignment horizontal="left" vertical="top" wrapText="1"/>
    </xf>
    <xf numFmtId="0" fontId="3" fillId="0" borderId="19" xfId="0" applyFont="1" applyBorder="1" applyAlignment="1">
      <alignment horizontal="left"/>
    </xf>
    <xf numFmtId="0" fontId="6" fillId="0" borderId="19" xfId="0" applyFont="1" applyFill="1" applyBorder="1" applyAlignment="1">
      <alignment horizontal="left"/>
    </xf>
    <xf numFmtId="0" fontId="3" fillId="0" borderId="19" xfId="0" applyFont="1" applyBorder="1" applyAlignment="1">
      <alignment vertical="center" wrapText="1"/>
    </xf>
    <xf numFmtId="0" fontId="4" fillId="0" borderId="19" xfId="0" applyFont="1" applyBorder="1" applyAlignment="1">
      <alignment vertical="center" wrapText="1"/>
    </xf>
    <xf numFmtId="0" fontId="3" fillId="0" borderId="19" xfId="0" applyFont="1" applyBorder="1" applyAlignment="1">
      <alignment horizontal="center"/>
    </xf>
    <xf numFmtId="0" fontId="17" fillId="0" borderId="19" xfId="0" applyFont="1" applyBorder="1" applyAlignment="1">
      <alignment horizontal="left"/>
    </xf>
    <xf numFmtId="0" fontId="4" fillId="5" borderId="34"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8" xfId="0" applyFont="1" applyFill="1" applyBorder="1" applyAlignment="1">
      <alignment horizontal="center" vertical="center"/>
    </xf>
    <xf numFmtId="42" fontId="0" fillId="0" borderId="0" xfId="0" applyNumberFormat="1"/>
    <xf numFmtId="0" fontId="9" fillId="0" borderId="1" xfId="0" applyNumberFormat="1" applyFont="1" applyBorder="1" applyAlignment="1">
      <alignment horizontal="right" vertical="center" wrapText="1"/>
    </xf>
    <xf numFmtId="0" fontId="9" fillId="4" borderId="19" xfId="0" applyFont="1" applyFill="1" applyBorder="1" applyAlignment="1">
      <alignment wrapText="1"/>
    </xf>
    <xf numFmtId="0" fontId="9" fillId="0" borderId="19" xfId="0" applyFont="1" applyBorder="1"/>
    <xf numFmtId="0" fontId="9" fillId="0" borderId="26" xfId="0" applyFont="1" applyBorder="1"/>
    <xf numFmtId="0" fontId="9" fillId="0" borderId="26" xfId="0" applyFont="1" applyBorder="1" applyAlignment="1">
      <alignment wrapText="1"/>
    </xf>
    <xf numFmtId="0" fontId="9" fillId="4" borderId="19" xfId="0" applyFont="1" applyFill="1" applyBorder="1"/>
    <xf numFmtId="0" fontId="9"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F41"/>
  <sheetViews>
    <sheetView showWhiteSpace="0" topLeftCell="A22" zoomScaleNormal="100" workbookViewId="0">
      <selection activeCell="F29" sqref="F29"/>
    </sheetView>
  </sheetViews>
  <sheetFormatPr defaultRowHeight="15"/>
  <cols>
    <col min="1" max="1" width="62.7109375" customWidth="1"/>
    <col min="2" max="2" width="8.42578125" customWidth="1"/>
    <col min="3" max="3" width="14.42578125" bestFit="1" customWidth="1"/>
    <col min="4" max="4" width="20.85546875" customWidth="1"/>
    <col min="5" max="5" width="11.140625" customWidth="1"/>
    <col min="6" max="6" width="15.42578125" customWidth="1"/>
  </cols>
  <sheetData>
    <row r="1" spans="1:6" ht="42" customHeight="1" thickBot="1">
      <c r="A1" s="108" t="s">
        <v>58</v>
      </c>
      <c r="B1" s="109"/>
      <c r="C1" s="109"/>
      <c r="D1" s="110"/>
    </row>
    <row r="2" spans="1:6" ht="33" customHeight="1" thickBot="1">
      <c r="A2" s="111" t="s">
        <v>61</v>
      </c>
      <c r="B2" s="112"/>
      <c r="C2" s="112"/>
      <c r="D2" s="113"/>
    </row>
    <row r="3" spans="1:6" ht="16.5" customHeight="1" thickBot="1">
      <c r="A3" s="114" t="s">
        <v>13</v>
      </c>
      <c r="B3" s="115"/>
      <c r="C3" s="115"/>
      <c r="D3" s="116"/>
    </row>
    <row r="4" spans="1:6" ht="31.7" customHeight="1" thickBot="1">
      <c r="A4" s="47" t="s">
        <v>16</v>
      </c>
      <c r="B4" s="48" t="s">
        <v>0</v>
      </c>
      <c r="C4" s="49" t="s">
        <v>4</v>
      </c>
      <c r="D4" s="49" t="s">
        <v>26</v>
      </c>
    </row>
    <row r="5" spans="1:6" ht="15" customHeight="1" thickBot="1">
      <c r="A5" s="79" t="s">
        <v>105</v>
      </c>
      <c r="B5" s="84">
        <v>384</v>
      </c>
      <c r="C5" s="50">
        <v>50</v>
      </c>
      <c r="D5" s="20">
        <f>B5*C5</f>
        <v>19200</v>
      </c>
    </row>
    <row r="6" spans="1:6" s="2" customFormat="1" ht="15" customHeight="1" thickBot="1">
      <c r="A6" s="80" t="s">
        <v>104</v>
      </c>
      <c r="B6" s="149">
        <v>1920</v>
      </c>
      <c r="C6" s="81">
        <v>25</v>
      </c>
      <c r="D6" s="20">
        <f>B6*C6</f>
        <v>48000</v>
      </c>
    </row>
    <row r="7" spans="1:6" ht="15" customHeight="1" thickBot="1">
      <c r="A7" s="34"/>
      <c r="B7" s="85" t="s">
        <v>65</v>
      </c>
      <c r="C7" s="81">
        <v>0</v>
      </c>
      <c r="D7" s="21">
        <v>0</v>
      </c>
    </row>
    <row r="8" spans="1:6" ht="15.75" customHeight="1" thickBot="1">
      <c r="A8" s="96" t="s">
        <v>18</v>
      </c>
      <c r="B8" s="97"/>
      <c r="C8" s="98"/>
      <c r="D8" s="22">
        <f>SUM(D5:D7)</f>
        <v>67200</v>
      </c>
    </row>
    <row r="9" spans="1:6" ht="15.75" thickBot="1">
      <c r="A9" s="99" t="s">
        <v>17</v>
      </c>
      <c r="B9" s="100"/>
      <c r="C9" s="8">
        <v>0.32</v>
      </c>
      <c r="D9" s="21">
        <f>D8*0.32</f>
        <v>21504</v>
      </c>
    </row>
    <row r="10" spans="1:6" ht="16.5" thickTop="1" thickBot="1">
      <c r="A10" s="104" t="s">
        <v>22</v>
      </c>
      <c r="B10" s="105"/>
      <c r="C10" s="106"/>
      <c r="D10" s="36">
        <f>SUM(D8:D9)</f>
        <v>88704</v>
      </c>
    </row>
    <row r="11" spans="1:6" s="2" customFormat="1" ht="16.5" thickTop="1" thickBot="1">
      <c r="A11" s="37"/>
      <c r="B11" s="38"/>
      <c r="C11" s="46"/>
      <c r="D11" s="14"/>
    </row>
    <row r="12" spans="1:6" ht="15.75" thickBot="1">
      <c r="A12" s="117" t="s">
        <v>5</v>
      </c>
      <c r="B12" s="118"/>
      <c r="C12" s="118"/>
      <c r="D12" s="119"/>
    </row>
    <row r="13" spans="1:6" ht="15" customHeight="1" thickBot="1">
      <c r="A13" s="34" t="s">
        <v>6</v>
      </c>
      <c r="B13" s="9"/>
      <c r="C13" s="10"/>
      <c r="D13" s="11">
        <v>0</v>
      </c>
      <c r="F13" s="148"/>
    </row>
    <row r="14" spans="1:6" ht="15" customHeight="1" thickBot="1">
      <c r="A14" s="34" t="s">
        <v>2</v>
      </c>
      <c r="B14" s="9"/>
      <c r="C14" s="10"/>
      <c r="D14" s="12">
        <v>0</v>
      </c>
    </row>
    <row r="15" spans="1:6" ht="15" customHeight="1" thickBot="1">
      <c r="A15" s="34" t="s">
        <v>3</v>
      </c>
      <c r="B15" s="9"/>
      <c r="C15" s="10"/>
      <c r="D15" s="12">
        <v>0</v>
      </c>
      <c r="F15" s="148"/>
    </row>
    <row r="16" spans="1:6" ht="15" customHeight="1" thickBot="1">
      <c r="A16" s="35"/>
      <c r="B16" s="7"/>
      <c r="C16" s="13"/>
      <c r="D16" s="12">
        <v>0</v>
      </c>
    </row>
    <row r="17" spans="1:6" s="2" customFormat="1" ht="15" customHeight="1" thickTop="1" thickBot="1">
      <c r="A17" s="104" t="s">
        <v>23</v>
      </c>
      <c r="B17" s="105"/>
      <c r="C17" s="106"/>
      <c r="D17" s="39">
        <v>0</v>
      </c>
      <c r="F17" s="26"/>
    </row>
    <row r="18" spans="1:6" s="2" customFormat="1" ht="15" customHeight="1" thickTop="1" thickBot="1">
      <c r="A18" s="45"/>
      <c r="B18" s="43"/>
      <c r="C18" s="43"/>
      <c r="D18" s="44"/>
      <c r="F18" s="26"/>
    </row>
    <row r="19" spans="1:6" ht="15.75" thickBot="1">
      <c r="A19" s="122" t="s">
        <v>20</v>
      </c>
      <c r="B19" s="123"/>
      <c r="C19" s="123"/>
      <c r="D19" s="124"/>
    </row>
    <row r="20" spans="1:6" s="2" customFormat="1" ht="30.75" thickBot="1">
      <c r="A20" s="128"/>
      <c r="B20" s="129"/>
      <c r="C20" s="48" t="s">
        <v>29</v>
      </c>
      <c r="D20" s="51"/>
    </row>
    <row r="21" spans="1:6" ht="15.75" thickBot="1">
      <c r="A21" s="120" t="s">
        <v>62</v>
      </c>
      <c r="B21" s="121"/>
      <c r="C21" s="52">
        <v>0.2</v>
      </c>
      <c r="D21" s="53">
        <f>0.2*D10</f>
        <v>17740.8</v>
      </c>
    </row>
    <row r="22" spans="1:6" s="2" customFormat="1" ht="16.5" thickTop="1" thickBot="1">
      <c r="A22" s="104" t="s">
        <v>24</v>
      </c>
      <c r="B22" s="105"/>
      <c r="C22" s="106"/>
      <c r="D22" s="39">
        <f>D21</f>
        <v>17740.8</v>
      </c>
    </row>
    <row r="23" spans="1:6" s="2" customFormat="1" ht="15" customHeight="1" thickTop="1">
      <c r="A23" s="125"/>
      <c r="B23" s="126"/>
      <c r="C23" s="127"/>
      <c r="D23" s="92" t="s">
        <v>99</v>
      </c>
    </row>
    <row r="24" spans="1:6" ht="29.25" customHeight="1" thickBot="1">
      <c r="A24" s="117" t="s">
        <v>21</v>
      </c>
      <c r="B24" s="118"/>
      <c r="C24" s="118"/>
      <c r="D24" s="119"/>
    </row>
    <row r="25" spans="1:6" ht="15" customHeight="1" thickBot="1">
      <c r="A25" s="34" t="s">
        <v>106</v>
      </c>
      <c r="B25" s="9"/>
      <c r="C25" s="10"/>
      <c r="D25" s="83">
        <v>86400</v>
      </c>
    </row>
    <row r="26" spans="1:6" ht="15" customHeight="1" thickBot="1">
      <c r="A26" s="34" t="s">
        <v>95</v>
      </c>
      <c r="B26" s="9"/>
      <c r="C26" s="10"/>
      <c r="D26" s="11">
        <v>45000</v>
      </c>
    </row>
    <row r="27" spans="1:6" s="2" customFormat="1" ht="15" customHeight="1" thickBot="1">
      <c r="A27" s="34" t="s">
        <v>96</v>
      </c>
      <c r="B27" s="9"/>
      <c r="C27" s="10"/>
      <c r="D27" s="11">
        <v>360000</v>
      </c>
    </row>
    <row r="28" spans="1:6" s="2" customFormat="1" ht="15" customHeight="1" thickBot="1">
      <c r="A28" s="34" t="s">
        <v>97</v>
      </c>
      <c r="B28" s="9"/>
      <c r="C28" s="10"/>
      <c r="D28" s="11">
        <v>20000</v>
      </c>
    </row>
    <row r="29" spans="1:6" s="2" customFormat="1" ht="15" customHeight="1" thickBot="1">
      <c r="A29" s="34" t="s">
        <v>98</v>
      </c>
      <c r="B29" s="9"/>
      <c r="C29" s="10"/>
      <c r="D29" s="11">
        <v>1250000</v>
      </c>
    </row>
    <row r="30" spans="1:6" ht="15" customHeight="1" thickBot="1">
      <c r="A30" s="34" t="s">
        <v>94</v>
      </c>
      <c r="B30" s="9"/>
      <c r="C30" s="10"/>
      <c r="D30" s="11">
        <v>63660</v>
      </c>
    </row>
    <row r="31" spans="1:6" ht="16.5" thickTop="1" thickBot="1">
      <c r="A31" s="104" t="s">
        <v>25</v>
      </c>
      <c r="B31" s="105"/>
      <c r="C31" s="106"/>
      <c r="D31" s="39">
        <f>SUM(D25:D30)</f>
        <v>1825060</v>
      </c>
    </row>
    <row r="32" spans="1:6" ht="16.5" thickTop="1" thickBot="1">
      <c r="A32" s="15"/>
      <c r="B32" s="16"/>
      <c r="C32" s="16"/>
      <c r="D32" s="17"/>
    </row>
    <row r="33" spans="1:4" ht="15.75" thickBot="1">
      <c r="A33" s="101" t="s">
        <v>32</v>
      </c>
      <c r="B33" s="102"/>
      <c r="C33" s="102"/>
      <c r="D33" s="103"/>
    </row>
    <row r="34" spans="1:4" ht="15" customHeight="1" thickBot="1">
      <c r="A34" s="34"/>
      <c r="B34" s="40"/>
      <c r="C34" s="41"/>
      <c r="D34" s="23">
        <v>0</v>
      </c>
    </row>
    <row r="35" spans="1:4" ht="15" customHeight="1" thickBot="1">
      <c r="A35" s="34"/>
      <c r="B35" s="9"/>
      <c r="C35" s="10"/>
      <c r="D35" s="24">
        <v>0</v>
      </c>
    </row>
    <row r="36" spans="1:4" ht="16.5" thickTop="1" thickBot="1">
      <c r="A36" s="104" t="s">
        <v>33</v>
      </c>
      <c r="B36" s="105"/>
      <c r="C36" s="106"/>
      <c r="D36" s="39">
        <v>0</v>
      </c>
    </row>
    <row r="37" spans="1:4" s="2" customFormat="1" ht="16.5" thickTop="1" thickBot="1">
      <c r="A37" s="93"/>
      <c r="B37" s="94"/>
      <c r="C37" s="95"/>
      <c r="D37" s="25"/>
    </row>
    <row r="38" spans="1:4" ht="16.5" customHeight="1" thickTop="1" thickBot="1">
      <c r="A38" s="130" t="s">
        <v>19</v>
      </c>
      <c r="B38" s="105"/>
      <c r="C38" s="106"/>
      <c r="D38" s="42">
        <f>SUM(D36+D31+D22+D17+D10)</f>
        <v>1931504.8</v>
      </c>
    </row>
    <row r="39" spans="1:4" ht="15.75" customHeight="1" thickTop="1"/>
    <row r="40" spans="1:4" ht="30.75" customHeight="1">
      <c r="A40" s="107" t="s">
        <v>59</v>
      </c>
      <c r="B40" s="107"/>
      <c r="C40" s="107"/>
      <c r="D40" s="107"/>
    </row>
    <row r="41" spans="1:4" ht="45" customHeight="1">
      <c r="A41" s="107" t="s">
        <v>34</v>
      </c>
      <c r="B41" s="107"/>
      <c r="C41" s="107"/>
      <c r="D41" s="107"/>
    </row>
  </sheetData>
  <mergeCells count="21">
    <mergeCell ref="A40:D40"/>
    <mergeCell ref="A41:D41"/>
    <mergeCell ref="A1:D1"/>
    <mergeCell ref="A2:D2"/>
    <mergeCell ref="A3:D3"/>
    <mergeCell ref="A12:D12"/>
    <mergeCell ref="A24:D24"/>
    <mergeCell ref="A17:C17"/>
    <mergeCell ref="A10:C10"/>
    <mergeCell ref="A21:B21"/>
    <mergeCell ref="A19:D19"/>
    <mergeCell ref="A23:C23"/>
    <mergeCell ref="A20:B20"/>
    <mergeCell ref="A22:C22"/>
    <mergeCell ref="A38:C38"/>
    <mergeCell ref="A36:C36"/>
    <mergeCell ref="A37:C37"/>
    <mergeCell ref="A8:C8"/>
    <mergeCell ref="A9:B9"/>
    <mergeCell ref="A33:D33"/>
    <mergeCell ref="A31:C31"/>
  </mergeCells>
  <pageMargins left="0.75" right="0.75"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F40"/>
  <sheetViews>
    <sheetView tabSelected="1" topLeftCell="B28" workbookViewId="0">
      <selection activeCell="F41" sqref="F41"/>
    </sheetView>
  </sheetViews>
  <sheetFormatPr defaultColWidth="9.140625" defaultRowHeight="14.25"/>
  <cols>
    <col min="1" max="1" width="59.42578125" style="3" customWidth="1"/>
    <col min="2" max="5" width="19.42578125" style="3" customWidth="1"/>
    <col min="6" max="6" width="65.7109375" style="3" customWidth="1"/>
    <col min="7" max="16384" width="9.140625" style="3"/>
  </cols>
  <sheetData>
    <row r="1" spans="1:6" ht="20.25" customHeight="1">
      <c r="A1" s="134" t="s">
        <v>55</v>
      </c>
      <c r="B1" s="135"/>
      <c r="C1" s="135"/>
      <c r="D1" s="135"/>
      <c r="E1" s="135"/>
      <c r="F1" s="136"/>
    </row>
    <row r="2" spans="1:6" ht="30.2" customHeight="1">
      <c r="A2" s="27" t="s">
        <v>10</v>
      </c>
      <c r="B2" s="131" t="s">
        <v>61</v>
      </c>
      <c r="C2" s="132"/>
      <c r="D2" s="132"/>
      <c r="E2" s="132"/>
      <c r="F2" s="133"/>
    </row>
    <row r="3" spans="1:6" ht="30.2" customHeight="1">
      <c r="A3" s="27" t="s">
        <v>8</v>
      </c>
      <c r="B3" s="131" t="s">
        <v>91</v>
      </c>
      <c r="C3" s="132"/>
      <c r="D3" s="132"/>
      <c r="E3" s="132"/>
      <c r="F3" s="133"/>
    </row>
    <row r="4" spans="1:6" ht="61.5" customHeight="1">
      <c r="A4" s="55" t="s">
        <v>45</v>
      </c>
      <c r="B4" s="55" t="s">
        <v>30</v>
      </c>
      <c r="C4" s="55" t="s">
        <v>27</v>
      </c>
      <c r="D4" s="55" t="s">
        <v>28</v>
      </c>
      <c r="E4" s="55" t="s">
        <v>31</v>
      </c>
      <c r="F4" s="55" t="s">
        <v>35</v>
      </c>
    </row>
    <row r="5" spans="1:6" ht="30.75" customHeight="1">
      <c r="A5" s="78" t="s">
        <v>68</v>
      </c>
      <c r="B5" s="28" t="s">
        <v>72</v>
      </c>
      <c r="C5" s="30">
        <v>0</v>
      </c>
      <c r="D5" s="30">
        <v>106445</v>
      </c>
      <c r="E5" s="30">
        <f t="shared" ref="E5:E33" si="0">SUM(C5:D5)</f>
        <v>106445</v>
      </c>
      <c r="F5" s="91" t="s">
        <v>85</v>
      </c>
    </row>
    <row r="6" spans="1:6" ht="30.75" customHeight="1">
      <c r="A6" s="78" t="s">
        <v>66</v>
      </c>
      <c r="B6" s="28"/>
      <c r="C6" s="30"/>
      <c r="D6" s="30"/>
      <c r="E6" s="30"/>
      <c r="F6" s="91"/>
    </row>
    <row r="7" spans="1:6" ht="30.75" customHeight="1">
      <c r="A7" s="86" t="s">
        <v>70</v>
      </c>
      <c r="B7" s="87" t="s">
        <v>71</v>
      </c>
      <c r="C7" s="30">
        <v>12500</v>
      </c>
      <c r="D7" s="30">
        <v>0</v>
      </c>
      <c r="E7" s="30">
        <f t="shared" si="0"/>
        <v>12500</v>
      </c>
      <c r="F7" s="91" t="s">
        <v>115</v>
      </c>
    </row>
    <row r="8" spans="1:6" ht="30.75" customHeight="1">
      <c r="A8" s="78" t="s">
        <v>75</v>
      </c>
      <c r="B8" s="28" t="s">
        <v>73</v>
      </c>
      <c r="C8" s="30">
        <v>0</v>
      </c>
      <c r="D8" s="30">
        <v>86400</v>
      </c>
      <c r="E8" s="30">
        <f t="shared" si="0"/>
        <v>86400</v>
      </c>
      <c r="F8" s="90" t="s">
        <v>116</v>
      </c>
    </row>
    <row r="9" spans="1:6" ht="30.75" customHeight="1">
      <c r="A9" s="86" t="s">
        <v>78</v>
      </c>
      <c r="B9" s="87"/>
      <c r="C9" s="88"/>
      <c r="D9" s="88"/>
      <c r="E9" s="30"/>
      <c r="F9" s="90"/>
    </row>
    <row r="10" spans="1:6" ht="30.75" customHeight="1">
      <c r="A10" s="78" t="s">
        <v>67</v>
      </c>
      <c r="B10" s="28" t="s">
        <v>74</v>
      </c>
      <c r="C10" s="30">
        <v>15000</v>
      </c>
      <c r="D10" s="30">
        <v>0</v>
      </c>
      <c r="E10" s="30">
        <f t="shared" si="0"/>
        <v>15000</v>
      </c>
      <c r="F10" s="91" t="s">
        <v>117</v>
      </c>
    </row>
    <row r="11" spans="1:6" ht="30.75" customHeight="1">
      <c r="A11" s="78" t="s">
        <v>76</v>
      </c>
      <c r="B11" s="28" t="s">
        <v>74</v>
      </c>
      <c r="C11" s="30">
        <v>60000</v>
      </c>
      <c r="D11" s="30">
        <v>0</v>
      </c>
      <c r="E11" s="30">
        <f t="shared" si="0"/>
        <v>60000</v>
      </c>
      <c r="F11" s="91" t="s">
        <v>118</v>
      </c>
    </row>
    <row r="12" spans="1:6" ht="30.75" customHeight="1">
      <c r="A12" s="82" t="s">
        <v>77</v>
      </c>
      <c r="B12" s="28" t="s">
        <v>74</v>
      </c>
      <c r="C12" s="31">
        <v>0</v>
      </c>
      <c r="D12" s="31">
        <v>45000</v>
      </c>
      <c r="E12" s="30">
        <f t="shared" si="0"/>
        <v>45000</v>
      </c>
      <c r="F12" s="91" t="s">
        <v>119</v>
      </c>
    </row>
    <row r="13" spans="1:6" ht="30.75" customHeight="1">
      <c r="A13" s="150" t="s">
        <v>79</v>
      </c>
      <c r="B13" s="89"/>
      <c r="C13" s="88"/>
      <c r="D13" s="88"/>
      <c r="E13" s="30"/>
      <c r="F13" s="90"/>
    </row>
    <row r="14" spans="1:6" ht="30.75" customHeight="1">
      <c r="A14" s="151" t="s">
        <v>69</v>
      </c>
      <c r="B14" s="29" t="s">
        <v>74</v>
      </c>
      <c r="C14" s="31">
        <v>45000</v>
      </c>
      <c r="D14" s="31">
        <v>0</v>
      </c>
      <c r="E14" s="30">
        <f t="shared" si="0"/>
        <v>45000</v>
      </c>
      <c r="F14" s="91" t="s">
        <v>117</v>
      </c>
    </row>
    <row r="15" spans="1:6" ht="30.75" customHeight="1">
      <c r="A15" s="151" t="s">
        <v>89</v>
      </c>
      <c r="B15" s="29" t="s">
        <v>84</v>
      </c>
      <c r="C15" s="31">
        <v>10000</v>
      </c>
      <c r="D15" s="31">
        <v>0</v>
      </c>
      <c r="E15" s="30">
        <f t="shared" si="0"/>
        <v>10000</v>
      </c>
      <c r="F15" s="91" t="s">
        <v>124</v>
      </c>
    </row>
    <row r="16" spans="1:6" ht="30.75" customHeight="1">
      <c r="A16" s="151" t="s">
        <v>90</v>
      </c>
      <c r="B16" s="29" t="s">
        <v>84</v>
      </c>
      <c r="C16" s="31">
        <v>10000</v>
      </c>
      <c r="D16" s="31">
        <v>0</v>
      </c>
      <c r="E16" s="30">
        <f t="shared" si="0"/>
        <v>10000</v>
      </c>
      <c r="F16" s="91" t="s">
        <v>120</v>
      </c>
    </row>
    <row r="17" spans="1:6" ht="30.75" customHeight="1">
      <c r="A17" s="151" t="s">
        <v>100</v>
      </c>
      <c r="B17" s="29" t="s">
        <v>74</v>
      </c>
      <c r="C17" s="31">
        <v>30000</v>
      </c>
      <c r="D17" s="31">
        <v>0</v>
      </c>
      <c r="E17" s="30">
        <f t="shared" si="0"/>
        <v>30000</v>
      </c>
      <c r="F17" s="91" t="s">
        <v>121</v>
      </c>
    </row>
    <row r="18" spans="1:6" ht="30.75" customHeight="1">
      <c r="A18" s="151" t="s">
        <v>101</v>
      </c>
      <c r="B18" s="29" t="s">
        <v>73</v>
      </c>
      <c r="C18" s="31">
        <v>0</v>
      </c>
      <c r="D18" s="31">
        <v>270000</v>
      </c>
      <c r="E18" s="30">
        <f t="shared" si="0"/>
        <v>270000</v>
      </c>
      <c r="F18" s="91" t="s">
        <v>122</v>
      </c>
    </row>
    <row r="19" spans="1:6" ht="30.75" customHeight="1">
      <c r="A19" s="151" t="s">
        <v>102</v>
      </c>
      <c r="B19" s="29" t="s">
        <v>72</v>
      </c>
      <c r="C19" s="31">
        <v>0</v>
      </c>
      <c r="D19" s="31">
        <v>90000</v>
      </c>
      <c r="E19" s="30">
        <f t="shared" si="0"/>
        <v>90000</v>
      </c>
      <c r="F19" s="91" t="s">
        <v>123</v>
      </c>
    </row>
    <row r="20" spans="1:6" ht="30.75" customHeight="1">
      <c r="A20" s="152" t="s">
        <v>103</v>
      </c>
      <c r="B20" s="29" t="s">
        <v>74</v>
      </c>
      <c r="C20" s="31">
        <v>20000</v>
      </c>
      <c r="D20" s="31"/>
      <c r="E20" s="30">
        <f t="shared" si="0"/>
        <v>20000</v>
      </c>
      <c r="F20" s="91" t="s">
        <v>126</v>
      </c>
    </row>
    <row r="21" spans="1:6" ht="30.75" customHeight="1">
      <c r="A21" s="153" t="s">
        <v>92</v>
      </c>
      <c r="B21" s="29"/>
      <c r="C21" s="88"/>
      <c r="D21" s="88"/>
      <c r="E21" s="30"/>
      <c r="F21" s="91"/>
    </row>
    <row r="22" spans="1:6" ht="30.75" customHeight="1">
      <c r="A22" s="151" t="s">
        <v>108</v>
      </c>
      <c r="B22" s="29" t="s">
        <v>84</v>
      </c>
      <c r="C22" s="31">
        <v>10000</v>
      </c>
      <c r="D22" s="88">
        <v>0</v>
      </c>
      <c r="E22" s="30">
        <f t="shared" si="0"/>
        <v>10000</v>
      </c>
      <c r="F22" s="91" t="s">
        <v>124</v>
      </c>
    </row>
    <row r="23" spans="1:6" ht="30.75" customHeight="1">
      <c r="A23" s="151" t="s">
        <v>109</v>
      </c>
      <c r="B23" s="29" t="s">
        <v>84</v>
      </c>
      <c r="C23" s="31">
        <v>10000</v>
      </c>
      <c r="D23" s="88">
        <v>0</v>
      </c>
      <c r="E23" s="30">
        <f t="shared" si="0"/>
        <v>10000</v>
      </c>
      <c r="F23" s="91" t="s">
        <v>120</v>
      </c>
    </row>
    <row r="24" spans="1:6" ht="30.75" customHeight="1">
      <c r="A24" s="151" t="s">
        <v>110</v>
      </c>
      <c r="B24" s="29" t="s">
        <v>72</v>
      </c>
      <c r="C24" s="31">
        <v>200000</v>
      </c>
      <c r="D24" s="88">
        <v>0</v>
      </c>
      <c r="E24" s="30">
        <f t="shared" si="0"/>
        <v>200000</v>
      </c>
      <c r="F24" s="91" t="s">
        <v>123</v>
      </c>
    </row>
    <row r="25" spans="1:6" ht="30.75" customHeight="1">
      <c r="A25" s="151" t="s">
        <v>111</v>
      </c>
      <c r="B25" s="29" t="s">
        <v>74</v>
      </c>
      <c r="C25" s="31">
        <v>50000</v>
      </c>
      <c r="D25" s="88">
        <v>0</v>
      </c>
      <c r="E25" s="30">
        <f t="shared" si="0"/>
        <v>50000</v>
      </c>
      <c r="F25" s="91" t="s">
        <v>125</v>
      </c>
    </row>
    <row r="26" spans="1:6" ht="30.75" customHeight="1">
      <c r="A26" s="154" t="s">
        <v>80</v>
      </c>
      <c r="B26" s="89"/>
      <c r="C26" s="88"/>
      <c r="D26" s="88"/>
      <c r="E26" s="30"/>
      <c r="F26" s="90"/>
    </row>
    <row r="27" spans="1:6" ht="30.75" customHeight="1">
      <c r="A27" s="155" t="s">
        <v>81</v>
      </c>
      <c r="B27" s="29" t="s">
        <v>72</v>
      </c>
      <c r="C27" s="31">
        <v>0</v>
      </c>
      <c r="D27" s="31">
        <v>20000</v>
      </c>
      <c r="E27" s="30">
        <f t="shared" si="0"/>
        <v>20000</v>
      </c>
      <c r="F27" s="91" t="s">
        <v>127</v>
      </c>
    </row>
    <row r="28" spans="1:6" ht="30.75" customHeight="1">
      <c r="A28" s="151" t="s">
        <v>82</v>
      </c>
      <c r="B28" s="29" t="s">
        <v>74</v>
      </c>
      <c r="C28" s="31">
        <v>3000</v>
      </c>
      <c r="D28" s="31">
        <v>0</v>
      </c>
      <c r="E28" s="30">
        <f t="shared" si="0"/>
        <v>3000</v>
      </c>
      <c r="F28" s="91" t="s">
        <v>128</v>
      </c>
    </row>
    <row r="29" spans="1:6" ht="30.75" customHeight="1">
      <c r="A29" s="154" t="s">
        <v>83</v>
      </c>
      <c r="B29" s="89"/>
      <c r="C29" s="88"/>
      <c r="D29" s="88"/>
      <c r="E29" s="30"/>
      <c r="F29" s="90"/>
    </row>
    <row r="30" spans="1:6" ht="30.75" customHeight="1">
      <c r="A30" s="151" t="s">
        <v>112</v>
      </c>
      <c r="B30" s="29" t="s">
        <v>107</v>
      </c>
      <c r="C30" s="31">
        <v>400000</v>
      </c>
      <c r="D30" s="31">
        <v>1250000</v>
      </c>
      <c r="E30" s="30">
        <f t="shared" si="0"/>
        <v>1650000</v>
      </c>
      <c r="F30" s="91" t="s">
        <v>123</v>
      </c>
    </row>
    <row r="31" spans="1:6" ht="30.75" customHeight="1">
      <c r="A31" s="151" t="s">
        <v>113</v>
      </c>
      <c r="B31" s="29" t="s">
        <v>74</v>
      </c>
      <c r="C31" s="31">
        <v>50000</v>
      </c>
      <c r="D31" s="88">
        <v>0</v>
      </c>
      <c r="E31" s="30">
        <f t="shared" si="0"/>
        <v>50000</v>
      </c>
      <c r="F31" s="91" t="s">
        <v>125</v>
      </c>
    </row>
    <row r="32" spans="1:6" ht="30.75" customHeight="1">
      <c r="A32" s="151" t="s">
        <v>114</v>
      </c>
      <c r="B32" s="29" t="s">
        <v>71</v>
      </c>
      <c r="C32" s="31">
        <v>1286000</v>
      </c>
      <c r="D32" s="31">
        <v>0</v>
      </c>
      <c r="E32" s="30">
        <f t="shared" ref="E32" si="1">SUM(C32:D32)</f>
        <v>1286000</v>
      </c>
      <c r="F32" s="91" t="s">
        <v>129</v>
      </c>
    </row>
    <row r="33" spans="1:6" ht="30.75" customHeight="1" thickBot="1">
      <c r="A33" s="29" t="s">
        <v>93</v>
      </c>
      <c r="B33" s="29" t="s">
        <v>84</v>
      </c>
      <c r="C33" s="31">
        <v>14660</v>
      </c>
      <c r="D33" s="31">
        <v>63660</v>
      </c>
      <c r="E33" s="30">
        <f t="shared" si="0"/>
        <v>78320</v>
      </c>
      <c r="F33" s="91" t="s">
        <v>130</v>
      </c>
    </row>
    <row r="34" spans="1:6" ht="14.25" customHeight="1" thickBot="1">
      <c r="B34" s="74" t="s">
        <v>7</v>
      </c>
      <c r="C34" s="75">
        <f>SUM(C5:C33)</f>
        <v>2226160</v>
      </c>
      <c r="D34" s="75">
        <f>SUM(D5:D33)</f>
        <v>1931505</v>
      </c>
      <c r="E34" s="76">
        <f>SUM(E5:E33)</f>
        <v>4157665</v>
      </c>
    </row>
    <row r="36" spans="1:6">
      <c r="A36" s="137" t="s">
        <v>46</v>
      </c>
      <c r="B36" s="137"/>
      <c r="C36" s="137"/>
      <c r="D36" s="137"/>
      <c r="E36" s="137"/>
      <c r="F36" s="137"/>
    </row>
    <row r="37" spans="1:6">
      <c r="A37" s="137"/>
      <c r="B37" s="137"/>
      <c r="C37" s="137"/>
      <c r="D37" s="137"/>
      <c r="E37" s="137"/>
      <c r="F37" s="137"/>
    </row>
    <row r="38" spans="1:6">
      <c r="A38" s="137"/>
      <c r="B38" s="137"/>
      <c r="C38" s="137"/>
      <c r="D38" s="137"/>
      <c r="E38" s="137"/>
      <c r="F38" s="137"/>
    </row>
    <row r="39" spans="1:6">
      <c r="A39" s="137"/>
      <c r="B39" s="137"/>
      <c r="C39" s="137"/>
      <c r="D39" s="137"/>
      <c r="E39" s="137"/>
      <c r="F39" s="137"/>
    </row>
    <row r="40" spans="1:6">
      <c r="A40" s="137"/>
      <c r="B40" s="137"/>
      <c r="C40" s="137"/>
      <c r="D40" s="137"/>
      <c r="E40" s="137"/>
      <c r="F40" s="137"/>
    </row>
  </sheetData>
  <mergeCells count="4">
    <mergeCell ref="B2:F2"/>
    <mergeCell ref="B3:F3"/>
    <mergeCell ref="A1:F1"/>
    <mergeCell ref="A36:F40"/>
  </mergeCell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14"/>
  <sheetViews>
    <sheetView topLeftCell="A8" zoomScale="69" zoomScaleNormal="100" workbookViewId="0">
      <selection activeCell="G20" sqref="G20"/>
    </sheetView>
  </sheetViews>
  <sheetFormatPr defaultRowHeight="15"/>
  <cols>
    <col min="1" max="1" width="31.140625" customWidth="1"/>
    <col min="2" max="2" width="21.28515625" customWidth="1"/>
    <col min="3" max="3" width="21.28515625" style="2" customWidth="1"/>
    <col min="4" max="4" width="14.7109375" customWidth="1"/>
    <col min="5" max="5" width="14.42578125" customWidth="1"/>
    <col min="6" max="6" width="13.42578125" customWidth="1"/>
    <col min="7" max="7" width="38.28515625" style="2" bestFit="1" customWidth="1"/>
    <col min="8" max="8" width="25.5703125" customWidth="1"/>
  </cols>
  <sheetData>
    <row r="1" spans="1:8" ht="20.25" customHeight="1">
      <c r="A1" s="140" t="s">
        <v>56</v>
      </c>
      <c r="B1" s="140"/>
      <c r="C1" s="140"/>
      <c r="D1" s="140"/>
      <c r="E1" s="140"/>
      <c r="F1" s="140"/>
      <c r="G1" s="140"/>
      <c r="H1" s="140"/>
    </row>
    <row r="2" spans="1:8" ht="30" customHeight="1">
      <c r="A2" s="32" t="s">
        <v>10</v>
      </c>
      <c r="B2" s="139" t="s">
        <v>61</v>
      </c>
      <c r="C2" s="139"/>
      <c r="D2" s="139"/>
      <c r="E2" s="139"/>
      <c r="F2" s="139"/>
      <c r="G2" s="139"/>
      <c r="H2" s="139"/>
    </row>
    <row r="3" spans="1:8" ht="30" customHeight="1">
      <c r="A3" s="33" t="s">
        <v>8</v>
      </c>
      <c r="B3" s="139" t="s">
        <v>91</v>
      </c>
      <c r="C3" s="139"/>
      <c r="D3" s="139"/>
      <c r="E3" s="139"/>
      <c r="F3" s="139"/>
      <c r="G3" s="139"/>
      <c r="H3" s="139"/>
    </row>
    <row r="4" spans="1:8" ht="85.5">
      <c r="A4" s="55" t="s">
        <v>14</v>
      </c>
      <c r="B4" s="55" t="s">
        <v>47</v>
      </c>
      <c r="C4" s="55" t="s">
        <v>9</v>
      </c>
      <c r="D4" s="55" t="s">
        <v>15</v>
      </c>
      <c r="E4" s="55" t="s">
        <v>11</v>
      </c>
      <c r="F4" s="55" t="s">
        <v>48</v>
      </c>
      <c r="G4" s="54" t="s">
        <v>36</v>
      </c>
      <c r="H4" s="55" t="s">
        <v>7</v>
      </c>
    </row>
    <row r="5" spans="1:8" ht="72.75" customHeight="1">
      <c r="A5" s="4" t="s">
        <v>37</v>
      </c>
      <c r="B5" s="5">
        <v>1931505</v>
      </c>
      <c r="C5" s="56" t="s">
        <v>12</v>
      </c>
      <c r="D5" s="56" t="s">
        <v>12</v>
      </c>
      <c r="E5" s="56" t="s">
        <v>12</v>
      </c>
      <c r="F5" s="56" t="s">
        <v>12</v>
      </c>
      <c r="G5" s="57" t="s">
        <v>12</v>
      </c>
      <c r="H5" s="66">
        <f t="shared" ref="H5:H9" si="0">SUM(B5:F5)</f>
        <v>1931505</v>
      </c>
    </row>
    <row r="6" spans="1:8" ht="72.75" customHeight="1">
      <c r="A6" s="4" t="s">
        <v>8</v>
      </c>
      <c r="B6" s="5">
        <v>0</v>
      </c>
      <c r="C6" s="19"/>
      <c r="D6" s="56" t="s">
        <v>12</v>
      </c>
      <c r="E6" s="56" t="s">
        <v>12</v>
      </c>
      <c r="F6" s="5">
        <v>200000</v>
      </c>
      <c r="G6" s="6" t="s">
        <v>87</v>
      </c>
      <c r="H6" s="66">
        <f t="shared" si="0"/>
        <v>200000</v>
      </c>
    </row>
    <row r="7" spans="1:8" ht="72.75" customHeight="1">
      <c r="A7" s="4" t="s">
        <v>57</v>
      </c>
      <c r="B7" s="5">
        <v>0</v>
      </c>
      <c r="C7" s="19"/>
      <c r="D7" s="18"/>
      <c r="E7" s="18"/>
      <c r="F7" s="5">
        <v>0</v>
      </c>
      <c r="G7" s="6"/>
      <c r="H7" s="66">
        <f t="shared" si="0"/>
        <v>0</v>
      </c>
    </row>
    <row r="8" spans="1:8" ht="114" customHeight="1">
      <c r="A8" s="4" t="s">
        <v>63</v>
      </c>
      <c r="B8" s="5">
        <v>0</v>
      </c>
      <c r="C8" s="19"/>
      <c r="D8" s="18"/>
      <c r="E8" s="18"/>
      <c r="F8" s="5">
        <v>727660</v>
      </c>
      <c r="G8" s="6" t="s">
        <v>88</v>
      </c>
      <c r="H8" s="66">
        <f t="shared" si="0"/>
        <v>727660</v>
      </c>
    </row>
    <row r="9" spans="1:8" ht="72.75" customHeight="1" thickBot="1">
      <c r="A9" s="65" t="s">
        <v>64</v>
      </c>
      <c r="B9" s="66"/>
      <c r="C9" s="67"/>
      <c r="D9" s="68"/>
      <c r="E9" s="68"/>
      <c r="F9" s="66">
        <v>1298500</v>
      </c>
      <c r="G9" s="69" t="s">
        <v>86</v>
      </c>
      <c r="H9" s="66">
        <f t="shared" si="0"/>
        <v>1298500</v>
      </c>
    </row>
    <row r="10" spans="1:8" ht="72.75" customHeight="1" thickBot="1">
      <c r="A10" s="70" t="s">
        <v>1</v>
      </c>
      <c r="B10" s="71">
        <v>1931505</v>
      </c>
      <c r="C10" s="72" t="s">
        <v>12</v>
      </c>
      <c r="D10" s="72" t="s">
        <v>12</v>
      </c>
      <c r="E10" s="72" t="s">
        <v>12</v>
      </c>
      <c r="F10" s="71">
        <f>SUM(F5:F9)</f>
        <v>2226160</v>
      </c>
      <c r="G10" s="73" t="s">
        <v>12</v>
      </c>
      <c r="H10" s="71">
        <f>SUM(H5:H9)</f>
        <v>4157665</v>
      </c>
    </row>
    <row r="11" spans="1:8">
      <c r="A11" s="3"/>
      <c r="B11" s="3"/>
      <c r="C11" s="3"/>
      <c r="D11" s="3"/>
      <c r="E11" s="3"/>
      <c r="F11" s="3"/>
      <c r="G11" s="3"/>
      <c r="H11" s="3"/>
    </row>
    <row r="12" spans="1:8" ht="17.100000000000001" customHeight="1">
      <c r="A12" s="138" t="s">
        <v>60</v>
      </c>
      <c r="B12" s="138"/>
      <c r="C12" s="138"/>
      <c r="D12" s="138"/>
      <c r="E12" s="138"/>
      <c r="F12" s="138"/>
      <c r="G12" s="138"/>
      <c r="H12" s="138"/>
    </row>
    <row r="13" spans="1:8">
      <c r="A13" s="1"/>
      <c r="B13" s="1"/>
      <c r="D13" s="1"/>
      <c r="E13" s="1"/>
      <c r="F13" s="1"/>
      <c r="H13" s="1"/>
    </row>
    <row r="14" spans="1:8">
      <c r="A14" s="2"/>
      <c r="B14" s="2"/>
      <c r="D14" s="2"/>
      <c r="E14" s="2"/>
      <c r="F14" s="2"/>
      <c r="H14" s="2"/>
    </row>
  </sheetData>
  <mergeCells count="4">
    <mergeCell ref="A12:H12"/>
    <mergeCell ref="B2:H2"/>
    <mergeCell ref="B3:H3"/>
    <mergeCell ref="A1:H1"/>
  </mergeCells>
  <pageMargins left="0.25" right="0.25" top="0.25" bottom="0.2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E14"/>
  <sheetViews>
    <sheetView workbookViewId="0">
      <selection sqref="A1:E1"/>
    </sheetView>
  </sheetViews>
  <sheetFormatPr defaultRowHeight="14.25"/>
  <cols>
    <col min="1" max="2" width="42.140625" style="3" customWidth="1"/>
    <col min="3" max="3" width="30.85546875" style="3" customWidth="1"/>
    <col min="4" max="4" width="24.5703125" style="3" bestFit="1" customWidth="1"/>
    <col min="5" max="5" width="26.5703125" style="3" customWidth="1"/>
    <col min="6" max="16384" width="9.140625" style="3"/>
  </cols>
  <sheetData>
    <row r="1" spans="1:5" ht="20.25">
      <c r="A1" s="144" t="s">
        <v>53</v>
      </c>
      <c r="B1" s="144"/>
      <c r="C1" s="144"/>
      <c r="D1" s="144"/>
      <c r="E1" s="144"/>
    </row>
    <row r="2" spans="1:5" ht="30" customHeight="1">
      <c r="A2" s="32" t="s">
        <v>10</v>
      </c>
      <c r="B2" s="32"/>
      <c r="C2" s="143"/>
      <c r="D2" s="143"/>
      <c r="E2" s="143"/>
    </row>
    <row r="3" spans="1:5" ht="30" customHeight="1">
      <c r="A3" s="32" t="s">
        <v>8</v>
      </c>
      <c r="B3" s="32"/>
      <c r="C3" s="143"/>
      <c r="D3" s="143"/>
      <c r="E3" s="143"/>
    </row>
    <row r="4" spans="1:5" ht="60" customHeight="1">
      <c r="A4" s="141" t="s">
        <v>54</v>
      </c>
      <c r="B4" s="141"/>
      <c r="C4" s="142"/>
      <c r="D4" s="142"/>
      <c r="E4" s="142"/>
    </row>
    <row r="5" spans="1:5" ht="15">
      <c r="A5" s="58" t="s">
        <v>50</v>
      </c>
      <c r="B5" s="58" t="s">
        <v>49</v>
      </c>
      <c r="C5" s="58" t="s">
        <v>8</v>
      </c>
      <c r="D5" s="58" t="s">
        <v>52</v>
      </c>
      <c r="E5" s="58" t="s">
        <v>7</v>
      </c>
    </row>
    <row r="6" spans="1:5" ht="14.25" customHeight="1">
      <c r="A6" s="29" t="s">
        <v>51</v>
      </c>
      <c r="B6" s="29"/>
      <c r="C6" s="59"/>
      <c r="D6" s="59"/>
      <c r="E6" s="59">
        <f>SUM(B6:D6)</f>
        <v>0</v>
      </c>
    </row>
    <row r="7" spans="1:5" ht="14.25" customHeight="1">
      <c r="A7" s="29" t="s">
        <v>44</v>
      </c>
      <c r="B7" s="145" t="s">
        <v>12</v>
      </c>
      <c r="C7" s="59"/>
      <c r="D7" s="59"/>
      <c r="E7" s="59">
        <f>SUM(C7:D7)</f>
        <v>0</v>
      </c>
    </row>
    <row r="8" spans="1:5" ht="14.25" customHeight="1">
      <c r="A8" s="29" t="s">
        <v>43</v>
      </c>
      <c r="B8" s="146"/>
      <c r="C8" s="59"/>
      <c r="D8" s="59"/>
      <c r="E8" s="59">
        <f t="shared" ref="E8:E13" si="0">SUM(C8:D8)</f>
        <v>0</v>
      </c>
    </row>
    <row r="9" spans="1:5" ht="14.25" customHeight="1">
      <c r="A9" s="29" t="s">
        <v>42</v>
      </c>
      <c r="B9" s="146"/>
      <c r="C9" s="59"/>
      <c r="D9" s="59"/>
      <c r="E9" s="59">
        <f t="shared" si="0"/>
        <v>0</v>
      </c>
    </row>
    <row r="10" spans="1:5" ht="14.25" customHeight="1">
      <c r="A10" s="29" t="s">
        <v>41</v>
      </c>
      <c r="B10" s="146"/>
      <c r="C10" s="59"/>
      <c r="D10" s="59"/>
      <c r="E10" s="59">
        <f t="shared" si="0"/>
        <v>0</v>
      </c>
    </row>
    <row r="11" spans="1:5" ht="14.25" customHeight="1">
      <c r="A11" s="29" t="s">
        <v>40</v>
      </c>
      <c r="B11" s="146"/>
      <c r="C11" s="59"/>
      <c r="D11" s="59"/>
      <c r="E11" s="59">
        <f t="shared" si="0"/>
        <v>0</v>
      </c>
    </row>
    <row r="12" spans="1:5" ht="14.25" customHeight="1">
      <c r="A12" s="29" t="s">
        <v>39</v>
      </c>
      <c r="B12" s="146"/>
      <c r="C12" s="59"/>
      <c r="D12" s="59"/>
      <c r="E12" s="59">
        <f>SUM(C12:D12)</f>
        <v>0</v>
      </c>
    </row>
    <row r="13" spans="1:5" ht="14.25" customHeight="1" thickBot="1">
      <c r="A13" s="61" t="s">
        <v>38</v>
      </c>
      <c r="B13" s="147"/>
      <c r="C13" s="60"/>
      <c r="D13" s="60"/>
      <c r="E13" s="60">
        <f t="shared" si="0"/>
        <v>0</v>
      </c>
    </row>
    <row r="14" spans="1:5" ht="15.75" thickBot="1">
      <c r="A14" s="62" t="s">
        <v>7</v>
      </c>
      <c r="B14" s="77">
        <f>SUM(B6)</f>
        <v>0</v>
      </c>
      <c r="C14" s="63">
        <f>SUM(C7:C13)</f>
        <v>0</v>
      </c>
      <c r="D14" s="63">
        <f>SUM(D7:D13)</f>
        <v>0</v>
      </c>
      <c r="E14" s="64">
        <f>SUM(E7:E13)</f>
        <v>0</v>
      </c>
    </row>
  </sheetData>
  <mergeCells count="5">
    <mergeCell ref="A4:E4"/>
    <mergeCell ref="C2:E2"/>
    <mergeCell ref="C3:E3"/>
    <mergeCell ref="A1:E1"/>
    <mergeCell ref="B7:B13"/>
  </mergeCells>
  <pageMargins left="0.7" right="0.7" top="0.75" bottom="0.75" header="0.3" footer="0.3"/>
  <pageSetup scale="73"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501f0b-d710-45f2-9042-8c0f42ff58f8">KVFNPRNAY4QE-1880393483-474</_dlc_DocId>
    <_dlc_DocIdUrl xmlns="5e501f0b-d710-45f2-9042-8c0f42ff58f8">
      <Url>https://cdfwsp.wildlife.ca.gov/sites/WFD/WRGB/_layouts/15/DocIdRedir.aspx?ID=KVFNPRNAY4QE-1880393483-474</Url>
      <Description>KVFNPRNAY4QE-1880393483-474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C9ECEB963DD2C4BB20146E3081A52AD" ma:contentTypeVersion="1" ma:contentTypeDescription="Create a new document." ma:contentTypeScope="" ma:versionID="fb7ec968e9f7ab7986932d4056875d09">
  <xsd:schema xmlns:xsd="http://www.w3.org/2001/XMLSchema" xmlns:xs="http://www.w3.org/2001/XMLSchema" xmlns:p="http://schemas.microsoft.com/office/2006/metadata/properties" xmlns:ns2="5e501f0b-d710-45f2-9042-8c0f42ff58f8" targetNamespace="http://schemas.microsoft.com/office/2006/metadata/properties" ma:root="true" ma:fieldsID="6e7da7adf8612e91c2f69c2ffcf2d1d0" ns2:_="">
    <xsd:import namespace="5e501f0b-d710-45f2-9042-8c0f42ff58f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01f0b-d710-45f2-9042-8c0f42ff58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45AC71-6E64-4598-9FFE-680F12CD132D}">
  <ds:schemaRefs>
    <ds:schemaRef ds:uri="http://purl.org/dc/terms/"/>
    <ds:schemaRef ds:uri="5e501f0b-d710-45f2-9042-8c0f42ff58f8"/>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57E1340-E62A-4807-8599-CFE70F7F80A5}">
  <ds:schemaRefs>
    <ds:schemaRef ds:uri="http://schemas.microsoft.com/sharepoint/v3/contenttype/forms"/>
  </ds:schemaRefs>
</ds:datastoreItem>
</file>

<file path=customXml/itemProps3.xml><?xml version="1.0" encoding="utf-8"?>
<ds:datastoreItem xmlns:ds="http://schemas.openxmlformats.org/officeDocument/2006/customXml" ds:itemID="{444B0501-E3E8-4B54-A18E-5C8D0CE7857D}">
  <ds:schemaRefs>
    <ds:schemaRef ds:uri="http://schemas.microsoft.com/sharepoint/events"/>
  </ds:schemaRefs>
</ds:datastoreItem>
</file>

<file path=customXml/itemProps4.xml><?xml version="1.0" encoding="utf-8"?>
<ds:datastoreItem xmlns:ds="http://schemas.openxmlformats.org/officeDocument/2006/customXml" ds:itemID="{A5D239EF-FECD-4E97-A82B-31F659881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01f0b-d710-45f2-9042-8c0f42ff5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 - Applicant Budget</vt:lpstr>
      <vt:lpstr>B - Budget Justification</vt:lpstr>
      <vt:lpstr>C - Cost Share</vt:lpstr>
      <vt:lpstr>D - Acquisition Costs</vt:lpstr>
      <vt:lpstr>'A - Applicant Budget'!Print_Area</vt:lpstr>
      <vt:lpstr>'C - Cost Share'!Print_Area</vt:lpstr>
    </vt:vector>
  </TitlesOfParts>
  <Company>California Department of Fish and Wildlife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Treva Porter (CDFW)</dc:creator>
  <cp:lastModifiedBy>Regine Miller</cp:lastModifiedBy>
  <cp:lastPrinted>2019-09-13T21:24:53Z</cp:lastPrinted>
  <dcterms:created xsi:type="dcterms:W3CDTF">2015-03-27T21:33:02Z</dcterms:created>
  <dcterms:modified xsi:type="dcterms:W3CDTF">2019-09-13T21:25:00Z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0x010100BC9ECEB963DD2C4BB20146E3081A52AD</vt:lpwstr>
  </property>
  <property fmtid="{D5CDD505-2E9C-101B-9397-08002B2CF9AE}" pid="3" name="_dlc_DocIdItemGuid">
    <vt:lpwstr>52a69f63-989a-447e-aa3f-be23891602bf</vt:lpwstr>
  </property>
  <property fmtid="{D5CDD505-2E9C-101B-9397-08002B2CF9AE}" pid="4" name="MSIP_Label_6e685f86-ed8d-482b-be3a-2b7af73f9b7f_Enabled">
    <vt:lpwstr>True</vt:lpwstr>
  </property>
  <property fmtid="{D5CDD505-2E9C-101B-9397-08002B2CF9AE}" pid="5" name="MSIP_Label_6e685f86-ed8d-482b-be3a-2b7af73f9b7f_SiteId">
    <vt:lpwstr>4b633c25-efbf-4006-9f15-07442ba7aa0b</vt:lpwstr>
  </property>
  <property fmtid="{D5CDD505-2E9C-101B-9397-08002B2CF9AE}" pid="6" name="MSIP_Label_6e685f86-ed8d-482b-be3a-2b7af73f9b7f_Owner">
    <vt:lpwstr>Don.Crocker@wildlife.ca.gov</vt:lpwstr>
  </property>
  <property fmtid="{D5CDD505-2E9C-101B-9397-08002B2CF9AE}" pid="7" name="MSIP_Label_6e685f86-ed8d-482b-be3a-2b7af73f9b7f_SetDate">
    <vt:lpwstr>2019-03-19T17:35:07.5996629Z</vt:lpwstr>
  </property>
  <property fmtid="{D5CDD505-2E9C-101B-9397-08002B2CF9AE}" pid="8" name="MSIP_Label_6e685f86-ed8d-482b-be3a-2b7af73f9b7f_Name">
    <vt:lpwstr>General</vt:lpwstr>
  </property>
  <property fmtid="{D5CDD505-2E9C-101B-9397-08002B2CF9AE}" pid="9" name="MSIP_Label_6e685f86-ed8d-482b-be3a-2b7af73f9b7f_Application">
    <vt:lpwstr>Microsoft Azure Information Protection</vt:lpwstr>
  </property>
  <property fmtid="{D5CDD505-2E9C-101B-9397-08002B2CF9AE}" pid="10" name="MSIP_Label_6e685f86-ed8d-482b-be3a-2b7af73f9b7f_Extended_MSFT_Method">
    <vt:lpwstr>Automatic</vt:lpwstr>
  </property>
  <property fmtid="{D5CDD505-2E9C-101B-9397-08002B2CF9AE}" pid="11" name="Sensitivity">
    <vt:lpwstr>General</vt:lpwstr>
  </property>
</Properties>
</file>